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codeName="{4470D2CD-2249-CD33-4A35-6F278624656F}"/>
  <workbookPr updateLinks="never" codeName="ThisWorkbook"/>
  <mc:AlternateContent xmlns:mc="http://schemas.openxmlformats.org/markup-compatibility/2006">
    <mc:Choice Requires="x15">
      <x15ac:absPath xmlns:x15ac="http://schemas.microsoft.com/office/spreadsheetml/2010/11/ac" url="S:\T&amp;E\FRA\Water Policy 16-0151\Short Form Rate Application\2020 Annual Reports\Forms\"/>
    </mc:Choice>
  </mc:AlternateContent>
  <xr:revisionPtr revIDLastSave="0" documentId="13_ncr:1_{056241DF-54CB-4779-AB37-804B70C79B2C}" xr6:coauthVersionLast="45" xr6:coauthVersionMax="45" xr10:uidLastSave="{00000000-0000-0000-0000-000000000000}"/>
  <bookViews>
    <workbookView xWindow="-120" yWindow="-120" windowWidth="29040" windowHeight="15840" tabRatio="886" activeTab="1" xr2:uid="{00000000-000D-0000-FFFF-FFFF00000000}"/>
  </bookViews>
  <sheets>
    <sheet name="AR TOC" sheetId="38" r:id="rId1"/>
    <sheet name="AR1" sheetId="34" r:id="rId2"/>
    <sheet name="AR2" sheetId="56" r:id="rId3"/>
    <sheet name="AR2-2" sheetId="103" r:id="rId4"/>
    <sheet name="AR3" sheetId="100" r:id="rId5"/>
    <sheet name="AR4" sheetId="50" r:id="rId6"/>
    <sheet name="AR5" sheetId="51" r:id="rId7"/>
    <sheet name="AR6" sheetId="37" r:id="rId8"/>
    <sheet name="AR6-2" sheetId="101" state="hidden" r:id="rId9"/>
    <sheet name="AR7" sheetId="39" r:id="rId10"/>
    <sheet name="AR8" sheetId="40" r:id="rId11"/>
    <sheet name="AR9" sheetId="42" r:id="rId12"/>
    <sheet name="AR10" sheetId="102" r:id="rId13"/>
    <sheet name="Drop down lists" sheetId="18"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123Graph_A" localSheetId="0" hidden="1">[1]pwcc!#REF!</definedName>
    <definedName name="__123Graph_A" localSheetId="12" hidden="1">[1]pwcc!#REF!</definedName>
    <definedName name="__123Graph_A" localSheetId="3" hidden="1">[1]pwcc!#REF!</definedName>
    <definedName name="__123Graph_A" localSheetId="4" hidden="1">[1]pwcc!#REF!</definedName>
    <definedName name="__123Graph_A" hidden="1">[1]pwcc!#REF!</definedName>
    <definedName name="__123Graph_B" localSheetId="3" hidden="1">[1]pwcc!#REF!</definedName>
    <definedName name="__123Graph_B" hidden="1">[1]pwcc!#REF!</definedName>
    <definedName name="_xlnm._FilterDatabase" localSheetId="13" hidden="1">'Drop down lists'!$M$1:$T$255</definedName>
    <definedName name="_Order1" hidden="1">255</definedName>
    <definedName name="AccDep" localSheetId="12">#REF!</definedName>
    <definedName name="AccDep" localSheetId="3">'[2]WP 2'!$A$7</definedName>
    <definedName name="AccDep" localSheetId="4">#REF!</definedName>
    <definedName name="AccDep" localSheetId="8">'[3]WP 2'!$A$7</definedName>
    <definedName name="AccDep">#REF!</definedName>
    <definedName name="adjustment1" localSheetId="3">#REF!</definedName>
    <definedName name="adjustment1">#REF!</definedName>
    <definedName name="adjustment10" localSheetId="3">#REF!</definedName>
    <definedName name="adjustment10">#REF!</definedName>
    <definedName name="adjustment10a">#REF!</definedName>
    <definedName name="adjustment10b">#REF!</definedName>
    <definedName name="adjustment10c">#REF!</definedName>
    <definedName name="adjustment10d">#REF!</definedName>
    <definedName name="adjustment11">#REF!</definedName>
    <definedName name="adjustment11a" localSheetId="3">[4]schc2!#REF!</definedName>
    <definedName name="adjustment11a">[4]schc2!#REF!</definedName>
    <definedName name="adjustment11b" localSheetId="3">[4]schc2!#REF!</definedName>
    <definedName name="adjustment11b">[4]schc2!#REF!</definedName>
    <definedName name="adjustment12" localSheetId="3">#REF!</definedName>
    <definedName name="adjustment12">#REF!</definedName>
    <definedName name="adjustment13" localSheetId="3">#REF!</definedName>
    <definedName name="adjustment13">#REF!</definedName>
    <definedName name="adjustment14" localSheetId="3">#REF!</definedName>
    <definedName name="adjustment14">#REF!</definedName>
    <definedName name="adjustment14a">#REF!</definedName>
    <definedName name="adjustment14b">#REF!</definedName>
    <definedName name="adjustment15">#REF!</definedName>
    <definedName name="adjustment16">#REF!</definedName>
    <definedName name="adjustment18" localSheetId="3">[4]schc2!#REF!</definedName>
    <definedName name="adjustment18">[4]schc2!#REF!</definedName>
    <definedName name="adjustment1a" localSheetId="3">#REF!</definedName>
    <definedName name="adjustment1a">#REF!</definedName>
    <definedName name="adjustment1b" localSheetId="3">#REF!</definedName>
    <definedName name="adjustment1b">#REF!</definedName>
    <definedName name="adjustment1c" localSheetId="3">#REF!</definedName>
    <definedName name="adjustment1c">#REF!</definedName>
    <definedName name="adjustment1d">#REF!</definedName>
    <definedName name="adjustment1e">#REF!</definedName>
    <definedName name="adjustment1f">#REF!</definedName>
    <definedName name="adjustment1g">#REF!</definedName>
    <definedName name="adjustment1h">#REF!</definedName>
    <definedName name="adjustment1i">#REF!</definedName>
    <definedName name="adjustment1j" localSheetId="3">[4]schc2!#REF!</definedName>
    <definedName name="adjustment1j">[4]schc2!#REF!</definedName>
    <definedName name="adjustment1Staff" localSheetId="3">#REF!</definedName>
    <definedName name="adjustment1Staff">#REF!</definedName>
    <definedName name="adjustment2" localSheetId="3">#REF!</definedName>
    <definedName name="adjustment2">#REF!</definedName>
    <definedName name="adjustment2a" localSheetId="3">#REF!</definedName>
    <definedName name="adjustment2a">#REF!</definedName>
    <definedName name="adjustment2b">#REF!</definedName>
    <definedName name="adjustment3">#REF!</definedName>
    <definedName name="adjustment4">#REF!</definedName>
    <definedName name="adjustment4a">#REF!</definedName>
    <definedName name="adjustment4b">#REF!</definedName>
    <definedName name="adjustment4c">#REF!</definedName>
    <definedName name="adjustment4d">#REF!</definedName>
    <definedName name="adjustment4e">#REF!</definedName>
    <definedName name="adjustment4f">#REF!</definedName>
    <definedName name="adjustment4g">#REF!</definedName>
    <definedName name="adjustment4h">#REF!</definedName>
    <definedName name="adjustment4i">#REF!</definedName>
    <definedName name="adjustment4j">#REF!</definedName>
    <definedName name="adjustment4k">#REF!</definedName>
    <definedName name="adjustment5">#REF!</definedName>
    <definedName name="adjustment6">#REF!</definedName>
    <definedName name="adjustment6a">[5]schc2!$F$210</definedName>
    <definedName name="adjustment6b">[5]schc2!$F$219</definedName>
    <definedName name="adjustment6c" localSheetId="3">'[6]schc2 RJ'!#REF!</definedName>
    <definedName name="adjustment6c">'[6]schc2 RJ'!#REF!</definedName>
    <definedName name="adjustment7" localSheetId="3">#REF!</definedName>
    <definedName name="adjustment7">#REF!</definedName>
    <definedName name="adjustment8" localSheetId="3">#REF!</definedName>
    <definedName name="adjustment8">#REF!</definedName>
    <definedName name="adjustment9" localSheetId="3">#REF!</definedName>
    <definedName name="adjustment9">#REF!</definedName>
    <definedName name="adjustmentStaff">#REF!</definedName>
    <definedName name="anything">[7]titlepage!$B$7</definedName>
    <definedName name="AR_Page1" localSheetId="12">#REF!</definedName>
    <definedName name="AR_Page1">'AR1'!$A$8</definedName>
    <definedName name="AR_Page11" localSheetId="12">#REF!</definedName>
    <definedName name="AR_Page11" localSheetId="3">#REF!</definedName>
    <definedName name="AR_Page11">#REF!</definedName>
    <definedName name="AR_Page12" localSheetId="12">'AR10'!$A$7</definedName>
    <definedName name="AR_Page12" localSheetId="3">#REF!</definedName>
    <definedName name="AR_Page12" localSheetId="8">#REF!</definedName>
    <definedName name="AR_Page12">#REF!</definedName>
    <definedName name="AR_Page13" localSheetId="12">#REF!</definedName>
    <definedName name="AR_Page13" localSheetId="3">[2]AR15!$A$6</definedName>
    <definedName name="AR_Page13" localSheetId="8">[3]AR14!$A$6</definedName>
    <definedName name="AR_Page13">'AR5'!$A$6</definedName>
    <definedName name="AR_PAge14" localSheetId="12">#REF!</definedName>
    <definedName name="AR_PAge14">#REF!</definedName>
    <definedName name="AR_Page15" localSheetId="12">#REF!</definedName>
    <definedName name="AR_Page15">#REF!</definedName>
    <definedName name="AR_Page16" localSheetId="12">#REF!</definedName>
    <definedName name="AR_Page16">'AR4'!$A$6</definedName>
    <definedName name="AR_Page2" localSheetId="12">#REF!</definedName>
    <definedName name="AR_Page2">'AR2'!$A$6</definedName>
    <definedName name="AR_Page3" localSheetId="12">#REF!</definedName>
    <definedName name="AR_Page3">'AR6'!#REF!</definedName>
    <definedName name="AR_Page4" localSheetId="12">#REF!</definedName>
    <definedName name="AR_Page4">'AR7'!$A$7</definedName>
    <definedName name="AR_Page5" localSheetId="12">#REF!</definedName>
    <definedName name="AR_Page5">'AR8'!#REF!</definedName>
    <definedName name="AR_Page7" localSheetId="12">#REF!</definedName>
    <definedName name="AR_Page7">'AR9'!$A$7</definedName>
    <definedName name="AR_Page8" localSheetId="12">#REF!</definedName>
    <definedName name="AR_Page8" localSheetId="4">'AR3'!#REF!</definedName>
    <definedName name="AR_Page8">#REF!</definedName>
    <definedName name="AR_Page9" localSheetId="12">#REF!</definedName>
    <definedName name="AR_Page9" localSheetId="3">#REF!</definedName>
    <definedName name="AR_Page9">#REF!</definedName>
    <definedName name="AR_Phone" localSheetId="12">#REF!</definedName>
    <definedName name="AR_Phone" localSheetId="3">[2]AR15!$F$46</definedName>
    <definedName name="AR_Phone" localSheetId="8">[3]AR14!$F$46</definedName>
    <definedName name="AR_Phone">'AR5'!#REF!</definedName>
    <definedName name="AR15_Page17" localSheetId="3">[2]AR16!$A$6</definedName>
    <definedName name="AR15_Page17">[3]AR15!$A$6</definedName>
    <definedName name="AR3_ServcStats" localSheetId="12">#REF!</definedName>
    <definedName name="AR3_ServcStats">'AR3'!$A$7</definedName>
    <definedName name="AR5_Phone" localSheetId="12">#REF!</definedName>
    <definedName name="AR5_Phone">'AR4'!$F$48</definedName>
    <definedName name="AR7_Page_7" localSheetId="12">#REF!</definedName>
    <definedName name="AR7_Page_7">'AR6'!$A$6</definedName>
    <definedName name="AR9_ASSETS" localSheetId="12">#REF!</definedName>
    <definedName name="AR9_ASSETS">'AR8'!$A$7</definedName>
    <definedName name="asdf" localSheetId="3">#REF!</definedName>
    <definedName name="asdf">#REF!</definedName>
    <definedName name="b2adjustment1" localSheetId="3">#REF!</definedName>
    <definedName name="b2adjustment1">#REF!</definedName>
    <definedName name="b2adjustment10" localSheetId="3">#REF!</definedName>
    <definedName name="b2adjustment10">#REF!</definedName>
    <definedName name="b2adjustment2a" localSheetId="3">'[6]schb2adjust RJB'!#REF!</definedName>
    <definedName name="b2adjustment2a">'[6]schb2adjust RJB'!#REF!</definedName>
    <definedName name="b2adjustment2b" localSheetId="3">'[6]schb2adjust RJB'!#REF!</definedName>
    <definedName name="b2adjustment2b">'[6]schb2adjust RJB'!#REF!</definedName>
    <definedName name="b2adjustment3a" localSheetId="3">'[6]schb2adjust RJB'!#REF!</definedName>
    <definedName name="b2adjustment3a">'[6]schb2adjust RJB'!#REF!</definedName>
    <definedName name="b2adjustment3b" localSheetId="3">'[6]schb2adjust RJB'!#REF!</definedName>
    <definedName name="b2adjustment3b">'[6]schb2adjust RJB'!#REF!</definedName>
    <definedName name="b2adjustment4a" localSheetId="3">#REF!</definedName>
    <definedName name="b2adjustment4a">#REF!</definedName>
    <definedName name="b2adjustment4b" localSheetId="3">#REF!</definedName>
    <definedName name="b2adjustment4b">#REF!</definedName>
    <definedName name="b2adjustment4c" localSheetId="3">#REF!</definedName>
    <definedName name="b2adjustment4c">#REF!</definedName>
    <definedName name="b2adjustment4d">#REF!</definedName>
    <definedName name="b2adjustment4e">#REF!</definedName>
    <definedName name="b2adjustment5a" localSheetId="3">'[6]schb2adjust RJB'!#REF!</definedName>
    <definedName name="b2adjustment5a">'[6]schb2adjust RJB'!#REF!</definedName>
    <definedName name="b2adjustment5b" localSheetId="3">'[6]schb2adjust RJB'!#REF!</definedName>
    <definedName name="b2adjustment5b">'[6]schb2adjust RJB'!#REF!</definedName>
    <definedName name="b2adjustment9" localSheetId="3">'[6]schb2adjust RJB'!#REF!</definedName>
    <definedName name="b2adjustment9">'[6]schb2adjust RJB'!#REF!</definedName>
    <definedName name="b3adjustment1" localSheetId="3">#REF!</definedName>
    <definedName name="b3adjustment1">#REF!</definedName>
    <definedName name="b3adjustment2" localSheetId="3">#REF!</definedName>
    <definedName name="b3adjustment2">#REF!</definedName>
    <definedName name="b3adjustment3" localSheetId="3">#REF!</definedName>
    <definedName name="b3adjustment3">#REF!</definedName>
    <definedName name="b3adjustment4">#REF!</definedName>
    <definedName name="b3adjustment5">#REF!</definedName>
    <definedName name="b3adjustment6">#REF!</definedName>
    <definedName name="b3adjustment7">#REF!</definedName>
    <definedName name="CashFlow" localSheetId="12">#REF!</definedName>
    <definedName name="CashFlow" localSheetId="4">#REF!</definedName>
    <definedName name="CashFlow">#REF!</definedName>
    <definedName name="Checklist" localSheetId="12">#REF!</definedName>
    <definedName name="Checklist" localSheetId="4">#REF!</definedName>
    <definedName name="Checklist">#REF!</definedName>
    <definedName name="company">[8]titlepage!$A$1</definedName>
    <definedName name="CustomerClass">'Drop down lists'!$A$5:$A$12</definedName>
    <definedName name="DPREPORT" localSheetId="3">#REF!</definedName>
    <definedName name="DPREPORT">#REF!</definedName>
    <definedName name="DPREPORT1" localSheetId="3">#REF!</definedName>
    <definedName name="DPREPORT1">#REF!</definedName>
    <definedName name="ERRF" localSheetId="12">#REF!</definedName>
    <definedName name="ERRF" localSheetId="3">'[2]Sch 17'!$A$9</definedName>
    <definedName name="ERRF" localSheetId="4">#REF!</definedName>
    <definedName name="ERRF" localSheetId="8">'[3]Sch 17'!$A$9</definedName>
    <definedName name="ERRF">#REF!</definedName>
    <definedName name="filename" localSheetId="3">[9]titlepage!$B$20</definedName>
    <definedName name="filename">[10]titlepage!$B$20</definedName>
    <definedName name="GRCF" localSheetId="3">#REF!</definedName>
    <definedName name="GRCF">#REF!</definedName>
    <definedName name="GRFC_Corp">'[11]BNC-2 GRCF Corp'!$A$6</definedName>
    <definedName name="IS_Adj_Dep" localSheetId="3">#REF!</definedName>
    <definedName name="IS_Adj_Dep">#REF!</definedName>
    <definedName name="IS_Adj_IncTx" localSheetId="3">#REF!</definedName>
    <definedName name="IS_Adj_IncTx">#REF!</definedName>
    <definedName name="IS_Adj_PropTx" localSheetId="3">#REF!</definedName>
    <definedName name="IS_Adj_PropTx">#REF!</definedName>
    <definedName name="IS_Adj1">#REF!</definedName>
    <definedName name="IS_Adj2">#REF!</definedName>
    <definedName name="IS_Adj3">#REF!</definedName>
    <definedName name="IS_Adj4">#REF!</definedName>
    <definedName name="IS_Adj5">#REF!</definedName>
    <definedName name="IS_Adj6">#REF!</definedName>
    <definedName name="IS_Adj7">#REF!</definedName>
    <definedName name="Item4" localSheetId="12">#REF!</definedName>
    <definedName name="Item4" localSheetId="3">'[2]Item #4'!$A$6</definedName>
    <definedName name="Item4" localSheetId="4">#REF!</definedName>
    <definedName name="Item4" localSheetId="8">'[3]Item #4'!$A$6</definedName>
    <definedName name="Item4">#REF!</definedName>
    <definedName name="Item5" localSheetId="12">#REF!</definedName>
    <definedName name="Item5" localSheetId="3">'[2]Item #5'!$A$7</definedName>
    <definedName name="Item5" localSheetId="4">#REF!</definedName>
    <definedName name="Item5" localSheetId="8">'[3]Item #5'!$A$7</definedName>
    <definedName name="Item5">#REF!</definedName>
    <definedName name="Item6" localSheetId="12">#REF!</definedName>
    <definedName name="Item6" localSheetId="3">'[2]Item #6'!$A$6</definedName>
    <definedName name="Item6" localSheetId="4">#REF!</definedName>
    <definedName name="Item6" localSheetId="8">'[3]Item #6'!$A$6</definedName>
    <definedName name="Item6">#REF!</definedName>
    <definedName name="Notice" localSheetId="12">#REF!</definedName>
    <definedName name="Notice" localSheetId="4">#REF!</definedName>
    <definedName name="Notice" localSheetId="8">#REF!</definedName>
    <definedName name="Notice">#REF!</definedName>
    <definedName name="old" localSheetId="12">#REF!</definedName>
    <definedName name="old" localSheetId="4">#REF!</definedName>
    <definedName name="old">#REF!</definedName>
    <definedName name="Op_IS">#REF!</definedName>
    <definedName name="OutServ" localSheetId="12">#REF!</definedName>
    <definedName name="OutServ" localSheetId="4">#REF!</definedName>
    <definedName name="OutServ">#REF!</definedName>
    <definedName name="PPAM" localSheetId="12">#REF!</definedName>
    <definedName name="PPAM" localSheetId="4">#REF!</definedName>
    <definedName name="PPAM">#REF!</definedName>
    <definedName name="_xlnm.Print_Area" localSheetId="0">'AR TOC'!$A$1:$E$43</definedName>
    <definedName name="_xlnm.Print_Area" localSheetId="1">'AR1'!$A$1:$I$47</definedName>
    <definedName name="_xlnm.Print_Area" localSheetId="12">'AR10'!$A$1:$D$34</definedName>
    <definedName name="_xlnm.Print_Area" localSheetId="2">'AR2'!$A$1:$J$50</definedName>
    <definedName name="_xlnm.Print_Area" localSheetId="3">'AR2-2'!$A$1:$M$42</definedName>
    <definedName name="_xlnm.Print_Area" localSheetId="4">'AR3'!$A$1:$D$53</definedName>
    <definedName name="_xlnm.Print_Area" localSheetId="5">'AR4'!$A$1:$I$64</definedName>
    <definedName name="_xlnm.Print_Area" localSheetId="6">'AR5'!$A$1:$I$65</definedName>
    <definedName name="_xlnm.Print_Area" localSheetId="7">'AR6'!$A$1:$H$100</definedName>
    <definedName name="_xlnm.Print_Area" localSheetId="9">'AR7'!$A$1:$J$100</definedName>
    <definedName name="_xlnm.Print_Area" localSheetId="10">'AR8'!$A$1:$D$60,'AR8'!$F$1:$I$60</definedName>
    <definedName name="_xlnm.Print_Area" localSheetId="11">'AR9'!$A$1:$D$92</definedName>
    <definedName name="Print_Area_MI" localSheetId="3">#REF!</definedName>
    <definedName name="Print_Area_MI">#REF!</definedName>
    <definedName name="ProForma" localSheetId="12">#REF!</definedName>
    <definedName name="ProForma" localSheetId="4">#REF!</definedName>
    <definedName name="ProForma">#REF!</definedName>
    <definedName name="PropTax" localSheetId="12">#REF!</definedName>
    <definedName name="PropTax" localSheetId="4">#REF!</definedName>
    <definedName name="PropTax">#REF!</definedName>
    <definedName name="PurPow" localSheetId="12">#REF!</definedName>
    <definedName name="PurPow" localSheetId="3">'[2]Item #7'!$A$8</definedName>
    <definedName name="PurPow" localSheetId="4">#REF!</definedName>
    <definedName name="PurPow" localSheetId="8">'[3]Item #7'!$A$8</definedName>
    <definedName name="PurPow">#REF!</definedName>
    <definedName name="PurWat" localSheetId="12">#REF!</definedName>
    <definedName name="PurWat" localSheetId="4">#REF!</definedName>
    <definedName name="PurWat">#REF!</definedName>
    <definedName name="PWAM" localSheetId="12">#REF!</definedName>
    <definedName name="PWAM" localSheetId="4">#REF!</definedName>
    <definedName name="PWAM">#REF!</definedName>
    <definedName name="Rate_Base">'[11]BNC-3 RB'!$A$5</definedName>
    <definedName name="Rate_Des" localSheetId="3">#REF!</definedName>
    <definedName name="Rate_Des">#REF!</definedName>
    <definedName name="Rate_Design">'[11]BNC-13 Rate Design'!$A$6</definedName>
    <definedName name="RB" localSheetId="3">#REF!</definedName>
    <definedName name="RB">#REF!</definedName>
    <definedName name="RB_Adj_AccDep" localSheetId="3">#REF!</definedName>
    <definedName name="RB_Adj_AccDep">#REF!</definedName>
    <definedName name="RB_Adj1" localSheetId="3">#REF!</definedName>
    <definedName name="RB_Adj1">#REF!</definedName>
    <definedName name="RB_Adj2">#REF!</definedName>
    <definedName name="RB_Adj3">#REF!</definedName>
    <definedName name="RB_Adj4_AccDep">'[11]BNC-6 RBAdj2 Acc Dep'!$A$6</definedName>
    <definedName name="RepMaint" localSheetId="12">#REF!</definedName>
    <definedName name="RepMaint" localSheetId="4">#REF!</definedName>
    <definedName name="RepMaint">#REF!</definedName>
    <definedName name="Rev_Req">#REF!</definedName>
    <definedName name="Sch_Title" localSheetId="12">#REF!</definedName>
    <definedName name="Sch_Title" localSheetId="4">#REF!</definedName>
    <definedName name="Sch_Title">#REF!</definedName>
    <definedName name="Sch1_rates" localSheetId="12">#REF!</definedName>
    <definedName name="Sch1_rates" localSheetId="3">'[2]Sch 7'!$A$6</definedName>
    <definedName name="Sch1_rates" localSheetId="4">#REF!</definedName>
    <definedName name="Sch1_rates" localSheetId="8">'[3]Sch 7'!$A$6</definedName>
    <definedName name="Sch1_rates">#REF!</definedName>
    <definedName name="Sch10_BalSht" localSheetId="12">#REF!</definedName>
    <definedName name="Sch10_BalSht" localSheetId="3">'[2]Sch 1'!$A$8</definedName>
    <definedName name="Sch10_BalSht" localSheetId="4">#REF!</definedName>
    <definedName name="Sch10_BalSht" localSheetId="8">'[3]Sch 1'!$A$8</definedName>
    <definedName name="Sch10_BalSht">#REF!</definedName>
    <definedName name="Sch11_SuppFin" localSheetId="12">#REF!</definedName>
    <definedName name="Sch11_SuppFin" localSheetId="3">'[2]WP 5'!$A$7</definedName>
    <definedName name="Sch11_SuppFin" localSheetId="4">#REF!</definedName>
    <definedName name="Sch11_SuppFin" localSheetId="8">'[3]WP 5'!$A$7</definedName>
    <definedName name="Sch11_SuppFin">#REF!</definedName>
    <definedName name="Sch12_AIAC" localSheetId="12">#REF!</definedName>
    <definedName name="Sch12_AIAC" localSheetId="3">'[2]WP 3'!$A$6</definedName>
    <definedName name="Sch12_AIAC" localSheetId="4">#REF!</definedName>
    <definedName name="Sch12_AIAC" localSheetId="8">'[3]WP 3'!$A$6</definedName>
    <definedName name="Sch12_AIAC">#REF!</definedName>
    <definedName name="Sch13_CIAC" localSheetId="12">#REF!</definedName>
    <definedName name="Sch13_CIAC" localSheetId="3">'[2]WP 4'!$A$7</definedName>
    <definedName name="Sch13_CIAC" localSheetId="4">#REF!</definedName>
    <definedName name="Sch13_CIAC" localSheetId="8">'[3]WP 4'!$A$7</definedName>
    <definedName name="Sch13_CIAC">#REF!</definedName>
    <definedName name="Sch14_BillCt" localSheetId="12">#REF!</definedName>
    <definedName name="Sch14_BillCt" localSheetId="3">'[2]Sch 6'!$A$6</definedName>
    <definedName name="Sch14_BillCt" localSheetId="4">#REF!</definedName>
    <definedName name="Sch14_BillCt" localSheetId="8">'[3]Sch 6'!$A$6</definedName>
    <definedName name="Sch14_BillCt">#REF!</definedName>
    <definedName name="Sch2_Oth_Chgs" localSheetId="12">#REF!</definedName>
    <definedName name="Sch2_Oth_Chgs" localSheetId="3">'[2]Sch 8'!$A$6</definedName>
    <definedName name="Sch2_Oth_Chgs" localSheetId="4">#REF!</definedName>
    <definedName name="Sch2_Oth_Chgs" localSheetId="8">'[3]Sch 8'!$A$6</definedName>
    <definedName name="Sch2_Oth_Chgs">#REF!</definedName>
    <definedName name="sCH3_pLANT_aDDS" localSheetId="12">#REF!</definedName>
    <definedName name="sCH3_pLANT_aDDS" localSheetId="3">'[2]WP 1'!$A$6</definedName>
    <definedName name="sCH3_pLANT_aDDS" localSheetId="4">#REF!</definedName>
    <definedName name="sCH3_pLANT_aDDS" localSheetId="8">'[3]WP 1'!$A$6</definedName>
    <definedName name="sCH3_pLANT_aDDS">#REF!</definedName>
    <definedName name="Sch4_Plt_Sum" localSheetId="12">#REF!</definedName>
    <definedName name="Sch4_Plt_Sum" localSheetId="3">'[2]Sch 3'!$A$6</definedName>
    <definedName name="Sch4_Plt_Sum" localSheetId="4">#REF!</definedName>
    <definedName name="Sch4_Plt_Sum" localSheetId="8">'[3]Sch 3'!$A$6</definedName>
    <definedName name="Sch4_Plt_Sum">#REF!</definedName>
    <definedName name="Sch4a_RB" localSheetId="3">'[2]Sch 4b'!$A$6</definedName>
    <definedName name="Sch4a_RB">'[3]Sch 4b'!$A$6</definedName>
    <definedName name="Sch5_PltDesc" localSheetId="0">#REF!</definedName>
    <definedName name="Sch5_PltDesc" localSheetId="12">#REF!</definedName>
    <definedName name="Sch5_PltDesc" localSheetId="3">'[2]Sch 2'!#REF!</definedName>
    <definedName name="Sch5_PltDesc" localSheetId="4">#REF!</definedName>
    <definedName name="Sch5_PltDesc" localSheetId="8">'[3]Sch 2'!#REF!</definedName>
    <definedName name="Sch5_PltDesc">#REF!</definedName>
    <definedName name="Sch5_UPIS" localSheetId="12">#REF!</definedName>
    <definedName name="Sch5_UPIS" localSheetId="3">'[2]Sch 4'!$A$6</definedName>
    <definedName name="Sch5_UPIS" localSheetId="4">#REF!</definedName>
    <definedName name="Sch5_UPIS" localSheetId="8">'[3]Sch 4'!$A$6</definedName>
    <definedName name="Sch5_UPIS">#REF!</definedName>
    <definedName name="Sch6_PltDesc" localSheetId="12">#REF!</definedName>
    <definedName name="Sch6_PltDesc" localSheetId="3">'[2]Sch 2'!$A$6</definedName>
    <definedName name="Sch6_PltDesc" localSheetId="4">#REF!</definedName>
    <definedName name="Sch6_PltDesc" localSheetId="8">'[3]Sch 2'!$A$6</definedName>
    <definedName name="Sch6_PltDesc">#REF!</definedName>
    <definedName name="Sch7_WatUse" localSheetId="12">#REF!</definedName>
    <definedName name="Sch7_WatUse" localSheetId="3">'[2]Sch 5'!$A$6</definedName>
    <definedName name="Sch7_WatUse" localSheetId="4">#REF!</definedName>
    <definedName name="Sch7_WatUse" localSheetId="8">'[3]Sch 5'!$A$6</definedName>
    <definedName name="Sch7_WatUse">#REF!</definedName>
    <definedName name="Sch8_IS" localSheetId="12">#REF!</definedName>
    <definedName name="Sch8_IS" localSheetId="3">'[2]Sch 9'!$A$7</definedName>
    <definedName name="Sch8_IS" localSheetId="4">#REF!</definedName>
    <definedName name="Sch8_IS" localSheetId="8">'[3]Sch 9'!$A$7</definedName>
    <definedName name="Sch8_IS">#REF!</definedName>
    <definedName name="Sch9_DepExp" localSheetId="12">#REF!</definedName>
    <definedName name="Sch9_DepExp" localSheetId="3">'[2]Sch 10'!$A$7</definedName>
    <definedName name="Sch9_DepExp" localSheetId="4">#REF!</definedName>
    <definedName name="Sch9_DepExp" localSheetId="8">'[3]Sch 10'!$A$7</definedName>
    <definedName name="Sch9_DepExp">#REF!</definedName>
    <definedName name="schedule" localSheetId="3">#REF!</definedName>
    <definedName name="schedule">#REF!</definedName>
    <definedName name="SIFS" localSheetId="12">#REF!</definedName>
    <definedName name="SIFS" localSheetId="4">#REF!</definedName>
    <definedName name="SIFS">#REF!</definedName>
    <definedName name="Sum_IS_Adj">#REF!</definedName>
    <definedName name="Sum_Op_IS_Adj">'[11]BNC-7 ISAdjSum'!$A$6</definedName>
    <definedName name="Sum_RB_Adj" localSheetId="3">#REF!</definedName>
    <definedName name="Sum_RB_Adj">#REF!</definedName>
    <definedName name="Supp_Info">'AR2-2'!$A$5</definedName>
    <definedName name="Surcharge">'[2]AR7-2'!$A$7</definedName>
    <definedName name="tempadj1" localSheetId="3">#REF!</definedName>
    <definedName name="tempadj1">#REF!</definedName>
    <definedName name="TestYear" localSheetId="12">#REF!</definedName>
    <definedName name="TestYear" localSheetId="4">#REF!</definedName>
    <definedName name="TestYear">#REF!</definedName>
    <definedName name="testyeardate">[12]CTRL!$C$8</definedName>
    <definedName name="TOC" localSheetId="12">#REF!</definedName>
    <definedName name="TOC">'AR TOC'!$A$13</definedName>
    <definedName name="Typ_Bill_Ana" localSheetId="3">#REF!</definedName>
    <definedName name="Typ_Bill_Ana">#REF!</definedName>
    <definedName name="WaterConsv" localSheetId="12">#REF!</definedName>
    <definedName name="WaterConsv" localSheetId="4">#REF!</definedName>
    <definedName name="WaterConsv">#REF!</definedName>
    <definedName name="witness1">#REF!</definedName>
    <definedName name="year">#REF!</definedName>
    <definedName name="Year1" localSheetId="12">#REF!</definedName>
    <definedName name="Year1" localSheetId="3">'[2]WP 1'!$C$9</definedName>
    <definedName name="Year1" localSheetId="4">#REF!</definedName>
    <definedName name="Year1" localSheetId="8">'[3]WP 1'!$C$9</definedName>
    <definedName name="Year1">#REF!</definedName>
    <definedName name="Year10" localSheetId="0">#REF!</definedName>
    <definedName name="Year10" localSheetId="12">#REF!</definedName>
    <definedName name="Year10" localSheetId="3">'[2]WP 1'!$U$9</definedName>
    <definedName name="Year10" localSheetId="4">#REF!</definedName>
    <definedName name="Year10" localSheetId="8">'[3]WP 1'!$U$9</definedName>
    <definedName name="Year10">#REF!</definedName>
    <definedName name="Year11" localSheetId="12">#REF!</definedName>
    <definedName name="Year11" localSheetId="3">'[2]WP 1'!$W$9</definedName>
    <definedName name="Year11" localSheetId="4">#REF!</definedName>
    <definedName name="Year11" localSheetId="8">'[3]WP 1'!$W$9</definedName>
    <definedName name="Year11">#REF!</definedName>
    <definedName name="Year12" localSheetId="12">#REF!</definedName>
    <definedName name="Year12" localSheetId="3">'[2]WP 1'!$Y$9</definedName>
    <definedName name="Year12" localSheetId="4">#REF!</definedName>
    <definedName name="Year12" localSheetId="8">'[3]WP 1'!$Y$9</definedName>
    <definedName name="Year12">#REF!</definedName>
    <definedName name="Year13" localSheetId="0">#REF!</definedName>
    <definedName name="Year13" localSheetId="12">#REF!</definedName>
    <definedName name="Year13" localSheetId="3">'[2]WP 1'!$AA$9</definedName>
    <definedName name="Year13" localSheetId="4">#REF!</definedName>
    <definedName name="Year13" localSheetId="8">'[3]WP 1'!$AA$9</definedName>
    <definedName name="Year13">#REF!</definedName>
    <definedName name="Year14" localSheetId="0">#REF!</definedName>
    <definedName name="Year14" localSheetId="12">#REF!</definedName>
    <definedName name="Year14" localSheetId="3">'[2]WP 1'!$AC$9</definedName>
    <definedName name="Year14" localSheetId="4">#REF!</definedName>
    <definedName name="Year14" localSheetId="8">'[3]WP 1'!$AC$9</definedName>
    <definedName name="Year14">#REF!</definedName>
    <definedName name="Year15" localSheetId="12">#REF!</definedName>
    <definedName name="Year15" localSheetId="3">'[2]WP 1'!$AE$9</definedName>
    <definedName name="Year15" localSheetId="4">#REF!</definedName>
    <definedName name="Year15" localSheetId="8">'[3]WP 1'!$AE$9</definedName>
    <definedName name="Year15">#REF!</definedName>
    <definedName name="Year2" localSheetId="12">#REF!</definedName>
    <definedName name="Year2" localSheetId="3">'[2]WP 1'!$E$9</definedName>
    <definedName name="Year2" localSheetId="4">#REF!</definedName>
    <definedName name="Year2" localSheetId="8">'[3]WP 1'!$E$9</definedName>
    <definedName name="Year2">#REF!</definedName>
    <definedName name="Year3" localSheetId="12">#REF!</definedName>
    <definedName name="Year3" localSheetId="3">'[2]WP 1'!$G$9</definedName>
    <definedName name="Year3" localSheetId="4">#REF!</definedName>
    <definedName name="Year3" localSheetId="8">'[3]WP 1'!$G$9</definedName>
    <definedName name="Year3">#REF!</definedName>
    <definedName name="Year4" localSheetId="0">#REF!</definedName>
    <definedName name="Year4" localSheetId="12">#REF!</definedName>
    <definedName name="Year4" localSheetId="3">'[2]WP 1'!$I$9</definedName>
    <definedName name="Year4" localSheetId="4">#REF!</definedName>
    <definedName name="Year4" localSheetId="8">'[3]WP 1'!$I$9</definedName>
    <definedName name="Year4">#REF!</definedName>
    <definedName name="Year5" localSheetId="0">#REF!</definedName>
    <definedName name="Year5" localSheetId="12">#REF!</definedName>
    <definedName name="Year5" localSheetId="3">'[2]WP 1'!$K$9</definedName>
    <definedName name="Year5" localSheetId="4">#REF!</definedName>
    <definedName name="Year5" localSheetId="8">'[3]WP 1'!$K$9</definedName>
    <definedName name="Year5">#REF!</definedName>
    <definedName name="Year6" localSheetId="12">#REF!</definedName>
    <definedName name="Year6" localSheetId="3">'[2]WP 1'!$M$9</definedName>
    <definedName name="Year6" localSheetId="4">#REF!</definedName>
    <definedName name="Year6" localSheetId="8">'[3]WP 1'!$M$9</definedName>
    <definedName name="Year6">#REF!</definedName>
    <definedName name="Year7" localSheetId="12">#REF!</definedName>
    <definedName name="Year7" localSheetId="3">'[2]WP 1'!$O$9</definedName>
    <definedName name="Year7" localSheetId="4">#REF!</definedName>
    <definedName name="Year7" localSheetId="8">'[3]WP 1'!$O$9</definedName>
    <definedName name="Year7">#REF!</definedName>
    <definedName name="Year8" localSheetId="12">#REF!</definedName>
    <definedName name="Year8" localSheetId="3">'[2]WP 1'!$Q$9</definedName>
    <definedName name="Year8" localSheetId="4">#REF!</definedName>
    <definedName name="Year8" localSheetId="8">'[3]WP 1'!$Q$9</definedName>
    <definedName name="Year8">#REF!</definedName>
    <definedName name="Year9" localSheetId="0">#REF!</definedName>
    <definedName name="Year9" localSheetId="12">#REF!</definedName>
    <definedName name="Year9" localSheetId="3">'[2]WP 1'!$S$9</definedName>
    <definedName name="Year9" localSheetId="4">#REF!</definedName>
    <definedName name="Year9" localSheetId="8">'[3]WP 1'!$S$9</definedName>
    <definedName name="Year9">#REF!</definedName>
    <definedName name="yeardateplus1">[13]titlepage!$C$15</definedName>
    <definedName name="yeardateprior1">[12]CTRL!$C$9</definedName>
    <definedName name="yeardateprior2">[13]titlepage!$C$12</definedName>
    <definedName name="yeardateprior3">[13]titlepage!$C$13</definedName>
    <definedName name="yeardateprior4">[13]titlepage!$C$14</definedName>
    <definedName name="yearsforratecase" localSheetId="3">#REF!</definedName>
    <definedName name="yearsforratecase">#REF!</definedName>
  </definedNames>
  <calcPr calcId="191029" iterate="1" iterateCount="1000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38" l="1"/>
  <c r="A3" i="103" l="1"/>
  <c r="S19" i="103"/>
  <c r="R19" i="103"/>
  <c r="S7" i="103"/>
  <c r="R7" i="103"/>
  <c r="N2" i="103"/>
  <c r="T19" i="103" l="1"/>
  <c r="D16" i="38" s="1"/>
  <c r="M65" i="42"/>
  <c r="H48" i="42"/>
  <c r="I48" i="42"/>
  <c r="K48" i="42" s="1"/>
  <c r="J48" i="42"/>
  <c r="L48" i="42" s="1"/>
  <c r="H49" i="42"/>
  <c r="I49" i="42"/>
  <c r="K49" i="42" s="1"/>
  <c r="J49" i="42"/>
  <c r="L49" i="42" s="1"/>
  <c r="M57" i="42" s="1"/>
  <c r="H50" i="42"/>
  <c r="J50" i="42" s="1"/>
  <c r="L50" i="42" s="1"/>
  <c r="I50" i="42"/>
  <c r="K50" i="42" s="1"/>
  <c r="H51" i="42"/>
  <c r="J51" i="42" s="1"/>
  <c r="L51" i="42" s="1"/>
  <c r="I51" i="42"/>
  <c r="K51" i="42" s="1"/>
  <c r="H52" i="42"/>
  <c r="I52" i="42"/>
  <c r="K52" i="42" s="1"/>
  <c r="J52" i="42"/>
  <c r="L52" i="42" s="1"/>
  <c r="H53" i="42"/>
  <c r="I53" i="42"/>
  <c r="K53" i="42" s="1"/>
  <c r="J53" i="42"/>
  <c r="L53" i="42" s="1"/>
  <c r="H55" i="42"/>
  <c r="J55" i="42" s="1"/>
  <c r="L55" i="42" s="1"/>
  <c r="I55" i="42"/>
  <c r="K55" i="42"/>
  <c r="H56" i="42"/>
  <c r="J56" i="42" s="1"/>
  <c r="L56" i="42" s="1"/>
  <c r="I56" i="42"/>
  <c r="K56" i="42"/>
  <c r="H57" i="42"/>
  <c r="J57" i="42" s="1"/>
  <c r="L57" i="42" s="1"/>
  <c r="I57" i="42"/>
  <c r="K57" i="42" s="1"/>
  <c r="H58" i="42"/>
  <c r="J58" i="42" s="1"/>
  <c r="L58" i="42" s="1"/>
  <c r="I58" i="42"/>
  <c r="K58" i="42" s="1"/>
  <c r="H59" i="42"/>
  <c r="J59" i="42" s="1"/>
  <c r="L59" i="42" s="1"/>
  <c r="I59" i="42"/>
  <c r="K59" i="42"/>
  <c r="H60" i="42"/>
  <c r="J60" i="42" s="1"/>
  <c r="L60" i="42" s="1"/>
  <c r="I60" i="42"/>
  <c r="K60" i="42"/>
  <c r="H61" i="42"/>
  <c r="J61" i="42" s="1"/>
  <c r="L61" i="42" s="1"/>
  <c r="I61" i="42"/>
  <c r="K61" i="42" s="1"/>
  <c r="H62" i="42"/>
  <c r="J62" i="42" s="1"/>
  <c r="L62" i="42" s="1"/>
  <c r="I62" i="42"/>
  <c r="K62" i="42" s="1"/>
  <c r="H63" i="42"/>
  <c r="J63" i="42" s="1"/>
  <c r="L63" i="42" s="1"/>
  <c r="I63" i="42"/>
  <c r="K63" i="42"/>
  <c r="H64" i="42"/>
  <c r="J64" i="42" s="1"/>
  <c r="L64" i="42" s="1"/>
  <c r="I64" i="42"/>
  <c r="K64" i="42"/>
  <c r="H65" i="42"/>
  <c r="J65" i="42" s="1"/>
  <c r="L65" i="42" s="1"/>
  <c r="I65" i="42"/>
  <c r="K65" i="42" s="1"/>
  <c r="H66" i="42"/>
  <c r="J66" i="42" s="1"/>
  <c r="L66" i="42" s="1"/>
  <c r="M73" i="42" s="1"/>
  <c r="I66" i="42"/>
  <c r="K66" i="42" s="1"/>
  <c r="H67" i="42"/>
  <c r="J67" i="42" s="1"/>
  <c r="L67" i="42" s="1"/>
  <c r="I67" i="42"/>
  <c r="K67" i="42"/>
  <c r="H68" i="42"/>
  <c r="J68" i="42" s="1"/>
  <c r="L68" i="42" s="1"/>
  <c r="I68" i="42"/>
  <c r="K68" i="42"/>
  <c r="H69" i="42"/>
  <c r="J69" i="42" s="1"/>
  <c r="L69" i="42" s="1"/>
  <c r="K69" i="42"/>
  <c r="H70" i="42"/>
  <c r="J70" i="42" s="1"/>
  <c r="L70" i="42" s="1"/>
  <c r="I70" i="42"/>
  <c r="K70" i="42" s="1"/>
  <c r="H71" i="42"/>
  <c r="J71" i="42" s="1"/>
  <c r="L71" i="42" s="1"/>
  <c r="I71" i="42"/>
  <c r="K71" i="42"/>
  <c r="H72" i="42"/>
  <c r="J72" i="42" s="1"/>
  <c r="L72" i="42" s="1"/>
  <c r="I72" i="42"/>
  <c r="K72" i="42"/>
  <c r="H73" i="42"/>
  <c r="J73" i="42" s="1"/>
  <c r="L73" i="42" s="1"/>
  <c r="I73" i="42"/>
  <c r="K73" i="42" s="1"/>
  <c r="H79" i="42"/>
  <c r="J79" i="42" s="1"/>
  <c r="L79" i="42" s="1"/>
  <c r="M87" i="42" s="1"/>
  <c r="I79" i="42"/>
  <c r="K79" i="42" s="1"/>
  <c r="H80" i="42"/>
  <c r="I80" i="42"/>
  <c r="K80" i="42" s="1"/>
  <c r="J80" i="42"/>
  <c r="L80" i="42" s="1"/>
  <c r="H81" i="42"/>
  <c r="I81" i="42"/>
  <c r="K81" i="42" s="1"/>
  <c r="J81" i="42"/>
  <c r="L81" i="42" s="1"/>
  <c r="H82" i="42"/>
  <c r="J82" i="42" s="1"/>
  <c r="L82" i="42" s="1"/>
  <c r="I82" i="42"/>
  <c r="K82" i="42" s="1"/>
  <c r="H87" i="42"/>
  <c r="J87" i="42" s="1"/>
  <c r="L87" i="42" s="1"/>
  <c r="I87" i="42"/>
  <c r="K87" i="42" s="1"/>
  <c r="H43" i="42"/>
  <c r="J43" i="42" s="1"/>
  <c r="L43" i="42" s="1"/>
  <c r="H16" i="42"/>
  <c r="J16" i="42" s="1"/>
  <c r="L16" i="42" s="1"/>
  <c r="I16" i="42"/>
  <c r="K16" i="42" s="1"/>
  <c r="H17" i="42"/>
  <c r="I17" i="42"/>
  <c r="K17" i="42" s="1"/>
  <c r="J17" i="42"/>
  <c r="L17" i="42" s="1"/>
  <c r="H18" i="42"/>
  <c r="I18" i="42"/>
  <c r="K18" i="42" s="1"/>
  <c r="J18" i="42"/>
  <c r="L18" i="42" s="1"/>
  <c r="M30" i="42" s="1"/>
  <c r="H10" i="42"/>
  <c r="I47" i="42"/>
  <c r="K47" i="42" s="1"/>
  <c r="H47" i="42"/>
  <c r="J47" i="42" s="1"/>
  <c r="L47" i="42" s="1"/>
  <c r="K46" i="42"/>
  <c r="I46" i="42"/>
  <c r="H46" i="42"/>
  <c r="J46" i="42" s="1"/>
  <c r="L46" i="42" s="1"/>
  <c r="I45" i="42"/>
  <c r="K45" i="42" s="1"/>
  <c r="H45" i="42"/>
  <c r="J45" i="42" s="1"/>
  <c r="L45" i="42" s="1"/>
  <c r="I44" i="42"/>
  <c r="K44" i="42" s="1"/>
  <c r="H44" i="42"/>
  <c r="J44" i="42" s="1"/>
  <c r="L44" i="42" s="1"/>
  <c r="K43" i="42"/>
  <c r="I43" i="42"/>
  <c r="I42" i="42"/>
  <c r="K42" i="42" s="1"/>
  <c r="H42" i="42"/>
  <c r="J42" i="42" s="1"/>
  <c r="L42" i="42" s="1"/>
  <c r="I41" i="42"/>
  <c r="K41" i="42" s="1"/>
  <c r="H41" i="42"/>
  <c r="J41" i="42" s="1"/>
  <c r="L41" i="42" s="1"/>
  <c r="I40" i="42"/>
  <c r="K40" i="42" s="1"/>
  <c r="H40" i="42"/>
  <c r="J40" i="42" s="1"/>
  <c r="L40" i="42" s="1"/>
  <c r="M48" i="42" s="1"/>
  <c r="I38" i="42"/>
  <c r="K38" i="42" s="1"/>
  <c r="H38" i="42"/>
  <c r="J38" i="42" s="1"/>
  <c r="L38" i="42" s="1"/>
  <c r="I37" i="42"/>
  <c r="K37" i="42" s="1"/>
  <c r="H37" i="42"/>
  <c r="J37" i="42" s="1"/>
  <c r="L37" i="42" s="1"/>
  <c r="K36" i="42"/>
  <c r="I36" i="42"/>
  <c r="H36" i="42"/>
  <c r="J36" i="42" s="1"/>
  <c r="L36" i="42" s="1"/>
  <c r="K35" i="42"/>
  <c r="I35" i="42"/>
  <c r="H35" i="42"/>
  <c r="J35" i="42" s="1"/>
  <c r="L35" i="42" s="1"/>
  <c r="I34" i="42"/>
  <c r="K34" i="42" s="1"/>
  <c r="H34" i="42"/>
  <c r="J34" i="42" s="1"/>
  <c r="L34" i="42" s="1"/>
  <c r="I33" i="42"/>
  <c r="K33" i="42" s="1"/>
  <c r="H33" i="42"/>
  <c r="J33" i="42" s="1"/>
  <c r="L33" i="42" s="1"/>
  <c r="I32" i="42"/>
  <c r="K32" i="42" s="1"/>
  <c r="H32" i="42"/>
  <c r="J32" i="42" s="1"/>
  <c r="L32" i="42" s="1"/>
  <c r="I31" i="42"/>
  <c r="K31" i="42" s="1"/>
  <c r="H31" i="42"/>
  <c r="J31" i="42" s="1"/>
  <c r="L31" i="42" s="1"/>
  <c r="M38" i="42" s="1"/>
  <c r="I30" i="42"/>
  <c r="K30" i="42" s="1"/>
  <c r="H30" i="42"/>
  <c r="J30" i="42" s="1"/>
  <c r="L30" i="42" s="1"/>
  <c r="I29" i="42"/>
  <c r="K29" i="42" s="1"/>
  <c r="H29" i="42"/>
  <c r="J29" i="42" s="1"/>
  <c r="L29" i="42" s="1"/>
  <c r="K28" i="42"/>
  <c r="I28" i="42"/>
  <c r="H28" i="42"/>
  <c r="J28" i="42" s="1"/>
  <c r="L28" i="42" s="1"/>
  <c r="I27" i="42"/>
  <c r="K27" i="42" s="1"/>
  <c r="H27" i="42"/>
  <c r="J27" i="42" s="1"/>
  <c r="L27" i="42" s="1"/>
  <c r="I26" i="42"/>
  <c r="K26" i="42" s="1"/>
  <c r="H26" i="42"/>
  <c r="J26" i="42" s="1"/>
  <c r="L26" i="42" s="1"/>
  <c r="K25" i="42"/>
  <c r="I25" i="42"/>
  <c r="H25" i="42"/>
  <c r="J25" i="42" s="1"/>
  <c r="L25" i="42" s="1"/>
  <c r="I24" i="42"/>
  <c r="K24" i="42" s="1"/>
  <c r="H24" i="42"/>
  <c r="J24" i="42" s="1"/>
  <c r="L24" i="42" s="1"/>
  <c r="I23" i="42"/>
  <c r="K23" i="42" s="1"/>
  <c r="H23" i="42"/>
  <c r="J23" i="42" s="1"/>
  <c r="L23" i="42" s="1"/>
  <c r="I15" i="42"/>
  <c r="K15" i="42" s="1"/>
  <c r="H15" i="42"/>
  <c r="J15" i="42" s="1"/>
  <c r="L15" i="42" s="1"/>
  <c r="I14" i="42"/>
  <c r="K14" i="42" s="1"/>
  <c r="H14" i="42"/>
  <c r="J14" i="42" s="1"/>
  <c r="L14" i="42" s="1"/>
  <c r="I13" i="42"/>
  <c r="K13" i="42" s="1"/>
  <c r="H13" i="42"/>
  <c r="J13" i="42" s="1"/>
  <c r="L13" i="42" s="1"/>
  <c r="I12" i="42"/>
  <c r="K12" i="42" s="1"/>
  <c r="H12" i="42"/>
  <c r="J12" i="42" s="1"/>
  <c r="L12" i="42" s="1"/>
  <c r="I11" i="42"/>
  <c r="K11" i="42" s="1"/>
  <c r="H11" i="42"/>
  <c r="J11" i="42" s="1"/>
  <c r="L11" i="42" s="1"/>
  <c r="I10" i="42"/>
  <c r="K10" i="42" s="1"/>
  <c r="J10" i="42"/>
  <c r="L10" i="42" s="1"/>
  <c r="M17" i="42" s="1"/>
  <c r="N87" i="42" s="1"/>
  <c r="D23" i="38" s="1"/>
  <c r="J23" i="102" l="1"/>
  <c r="B24" i="38"/>
  <c r="A4" i="102"/>
  <c r="A3" i="102"/>
  <c r="A1" i="102"/>
  <c r="D21" i="102"/>
  <c r="C21" i="102"/>
  <c r="B21" i="102"/>
  <c r="H20" i="102"/>
  <c r="G20" i="102"/>
  <c r="F20" i="102"/>
  <c r="H19" i="102"/>
  <c r="G19" i="102"/>
  <c r="F19" i="102"/>
  <c r="H18" i="102"/>
  <c r="G18" i="102"/>
  <c r="F18" i="102"/>
  <c r="H17" i="102"/>
  <c r="G17" i="102"/>
  <c r="F17" i="102"/>
  <c r="I17" i="102" s="1"/>
  <c r="H16" i="102"/>
  <c r="G16" i="102"/>
  <c r="F16" i="102"/>
  <c r="H15" i="102"/>
  <c r="G15" i="102"/>
  <c r="F15" i="102"/>
  <c r="H14" i="102"/>
  <c r="G14" i="102"/>
  <c r="F14" i="102"/>
  <c r="I14" i="102" s="1"/>
  <c r="H13" i="102"/>
  <c r="G13" i="102"/>
  <c r="F13" i="102"/>
  <c r="I13" i="102" s="1"/>
  <c r="H12" i="102"/>
  <c r="G12" i="102"/>
  <c r="F12" i="102"/>
  <c r="I12" i="102" s="1"/>
  <c r="H11" i="102"/>
  <c r="G11" i="102"/>
  <c r="F11" i="102"/>
  <c r="I11" i="102" s="1"/>
  <c r="H10" i="102"/>
  <c r="G10" i="102"/>
  <c r="F10" i="102"/>
  <c r="I10" i="102" s="1"/>
  <c r="H9" i="102"/>
  <c r="G9" i="102"/>
  <c r="F9" i="102"/>
  <c r="I9" i="102" s="1"/>
  <c r="I16" i="102" l="1"/>
  <c r="I20" i="102"/>
  <c r="I15" i="102"/>
  <c r="I19" i="102"/>
  <c r="J14" i="102"/>
  <c r="I18" i="102"/>
  <c r="A3" i="37"/>
  <c r="J20" i="102" l="1"/>
  <c r="J24" i="102" s="1"/>
  <c r="D24" i="38" s="1"/>
  <c r="A4" i="101"/>
  <c r="A1" i="101"/>
  <c r="D22" i="101"/>
  <c r="C22" i="101"/>
  <c r="E21" i="101"/>
  <c r="E20" i="101"/>
  <c r="E19" i="101"/>
  <c r="E18" i="101"/>
  <c r="E17" i="101"/>
  <c r="E16" i="101"/>
  <c r="E15" i="101"/>
  <c r="E14" i="101"/>
  <c r="E13" i="101"/>
  <c r="E12" i="101"/>
  <c r="E11" i="101"/>
  <c r="E10" i="101"/>
  <c r="A3" i="101"/>
  <c r="E22" i="101" l="1"/>
  <c r="D8" i="40"/>
  <c r="C8" i="40"/>
  <c r="C19" i="42" l="1"/>
  <c r="H50" i="40" l="1"/>
  <c r="H22" i="40"/>
  <c r="C36" i="40"/>
  <c r="F3" i="40"/>
  <c r="C23" i="40"/>
  <c r="B22" i="38"/>
  <c r="A3" i="40"/>
  <c r="D23" i="40"/>
  <c r="M47" i="39"/>
  <c r="O47" i="39" s="1"/>
  <c r="N47" i="39"/>
  <c r="M48" i="39"/>
  <c r="O48" i="39" s="1"/>
  <c r="N48" i="39"/>
  <c r="M50" i="39"/>
  <c r="O50" i="39" s="1"/>
  <c r="P59" i="39" s="1"/>
  <c r="N50" i="39"/>
  <c r="M51" i="39"/>
  <c r="O51" i="39" s="1"/>
  <c r="N51" i="39"/>
  <c r="M52" i="39"/>
  <c r="O52" i="39" s="1"/>
  <c r="N52" i="39"/>
  <c r="M53" i="39"/>
  <c r="O53" i="39" s="1"/>
  <c r="N53" i="39"/>
  <c r="M54" i="39"/>
  <c r="O54" i="39" s="1"/>
  <c r="N54" i="39"/>
  <c r="M55" i="39"/>
  <c r="O55" i="39" s="1"/>
  <c r="N55" i="39"/>
  <c r="M56" i="39"/>
  <c r="O56" i="39" s="1"/>
  <c r="N56" i="39"/>
  <c r="M57" i="39"/>
  <c r="O57" i="39" s="1"/>
  <c r="N57" i="39"/>
  <c r="M58" i="39"/>
  <c r="O58" i="39" s="1"/>
  <c r="N58" i="39"/>
  <c r="M59" i="39"/>
  <c r="O59" i="39" s="1"/>
  <c r="N59" i="39"/>
  <c r="M61" i="39"/>
  <c r="O61" i="39" s="1"/>
  <c r="P67" i="39" s="1"/>
  <c r="N61" i="39"/>
  <c r="M62" i="39"/>
  <c r="O62" i="39" s="1"/>
  <c r="N62" i="39"/>
  <c r="M63" i="39"/>
  <c r="O63" i="39" s="1"/>
  <c r="N63" i="39"/>
  <c r="M64" i="39"/>
  <c r="O64" i="39" s="1"/>
  <c r="N64" i="39"/>
  <c r="M65" i="39"/>
  <c r="O65" i="39" s="1"/>
  <c r="N65" i="39"/>
  <c r="M66" i="39"/>
  <c r="O66" i="39" s="1"/>
  <c r="N66" i="39"/>
  <c r="M67" i="39"/>
  <c r="O67" i="39" s="1"/>
  <c r="N67" i="39"/>
  <c r="M68" i="39"/>
  <c r="O68" i="39" s="1"/>
  <c r="P75" i="39" s="1"/>
  <c r="N68" i="39"/>
  <c r="M69" i="39"/>
  <c r="O69" i="39" s="1"/>
  <c r="N69" i="39"/>
  <c r="M70" i="39"/>
  <c r="O70" i="39" s="1"/>
  <c r="N70" i="39"/>
  <c r="M71" i="39"/>
  <c r="O71" i="39" s="1"/>
  <c r="N71" i="39"/>
  <c r="M72" i="39"/>
  <c r="O72" i="39" s="1"/>
  <c r="N72" i="39"/>
  <c r="M73" i="39"/>
  <c r="O73" i="39" s="1"/>
  <c r="N73" i="39"/>
  <c r="M74" i="39"/>
  <c r="O74" i="39" s="1"/>
  <c r="N74" i="39"/>
  <c r="M75" i="39"/>
  <c r="O75" i="39" s="1"/>
  <c r="N75" i="39"/>
  <c r="M77" i="39"/>
  <c r="O77" i="39" s="1"/>
  <c r="P83" i="39" s="1"/>
  <c r="N77" i="39"/>
  <c r="M78" i="39"/>
  <c r="O78" i="39" s="1"/>
  <c r="N78" i="39"/>
  <c r="M79" i="39"/>
  <c r="O79" i="39" s="1"/>
  <c r="N79" i="39"/>
  <c r="M80" i="39"/>
  <c r="O80" i="39" s="1"/>
  <c r="N80" i="39"/>
  <c r="M81" i="39"/>
  <c r="O81" i="39" s="1"/>
  <c r="N81" i="39"/>
  <c r="M82" i="39"/>
  <c r="O82" i="39" s="1"/>
  <c r="N82" i="39"/>
  <c r="M83" i="39"/>
  <c r="O83" i="39" s="1"/>
  <c r="N83" i="39"/>
  <c r="M85" i="39"/>
  <c r="O85" i="39" s="1"/>
  <c r="P88" i="39" s="1"/>
  <c r="N85" i="39"/>
  <c r="M86" i="39"/>
  <c r="O86" i="39" s="1"/>
  <c r="N86" i="39"/>
  <c r="M87" i="39"/>
  <c r="O87" i="39" s="1"/>
  <c r="N87" i="39"/>
  <c r="M88" i="39"/>
  <c r="O88" i="39" s="1"/>
  <c r="N88" i="39"/>
  <c r="M89" i="39"/>
  <c r="O89" i="39" s="1"/>
  <c r="P96" i="39" s="1"/>
  <c r="N89" i="39"/>
  <c r="M90" i="39"/>
  <c r="O90" i="39" s="1"/>
  <c r="N90" i="39"/>
  <c r="M91" i="39"/>
  <c r="O91" i="39" s="1"/>
  <c r="N91" i="39"/>
  <c r="M92" i="39"/>
  <c r="O92" i="39" s="1"/>
  <c r="N92" i="39"/>
  <c r="M93" i="39"/>
  <c r="O93" i="39" s="1"/>
  <c r="N93" i="39"/>
  <c r="M94" i="39"/>
  <c r="O94" i="39" s="1"/>
  <c r="N94" i="39"/>
  <c r="M95" i="39"/>
  <c r="O95" i="39" s="1"/>
  <c r="N95" i="39"/>
  <c r="M96" i="39"/>
  <c r="O96" i="39" s="1"/>
  <c r="N96" i="39"/>
  <c r="N21" i="39"/>
  <c r="C61" i="39"/>
  <c r="D61" i="39"/>
  <c r="E61" i="39"/>
  <c r="C85" i="39"/>
  <c r="D85" i="39"/>
  <c r="E85" i="39"/>
  <c r="C86" i="39"/>
  <c r="D86" i="39"/>
  <c r="E86" i="39"/>
  <c r="C87" i="39"/>
  <c r="D87" i="39"/>
  <c r="E87" i="39"/>
  <c r="C88" i="39"/>
  <c r="D88" i="39"/>
  <c r="E88" i="39"/>
  <c r="C89" i="39"/>
  <c r="D89" i="39"/>
  <c r="E89" i="39"/>
  <c r="C90" i="39"/>
  <c r="D90" i="39"/>
  <c r="E90" i="39"/>
  <c r="C91" i="39"/>
  <c r="D91" i="39"/>
  <c r="E91" i="39"/>
  <c r="C92" i="39"/>
  <c r="D92" i="39"/>
  <c r="E92" i="39"/>
  <c r="C93" i="39"/>
  <c r="D93" i="39"/>
  <c r="E93" i="39"/>
  <c r="C94" i="39"/>
  <c r="D94" i="39"/>
  <c r="E94" i="39"/>
  <c r="C95" i="39"/>
  <c r="D95" i="39"/>
  <c r="E95" i="39"/>
  <c r="C96" i="39"/>
  <c r="D96" i="39"/>
  <c r="E96" i="39"/>
  <c r="C77" i="39"/>
  <c r="D77" i="39"/>
  <c r="E77" i="39"/>
  <c r="C78" i="39"/>
  <c r="D78" i="39"/>
  <c r="E78" i="39"/>
  <c r="C79" i="39"/>
  <c r="D79" i="39"/>
  <c r="E79" i="39"/>
  <c r="C80" i="39"/>
  <c r="D80" i="39"/>
  <c r="E80" i="39"/>
  <c r="C81" i="39"/>
  <c r="D81" i="39"/>
  <c r="E81" i="39"/>
  <c r="C82" i="39"/>
  <c r="D82" i="39"/>
  <c r="E82" i="39"/>
  <c r="C83" i="39"/>
  <c r="D83" i="39"/>
  <c r="E83" i="39"/>
  <c r="C62" i="39"/>
  <c r="D62" i="39"/>
  <c r="E62" i="39"/>
  <c r="C63" i="39"/>
  <c r="D63" i="39"/>
  <c r="E63" i="39"/>
  <c r="C64" i="39"/>
  <c r="D64" i="39"/>
  <c r="E64" i="39"/>
  <c r="C65" i="39"/>
  <c r="D65" i="39"/>
  <c r="E65" i="39"/>
  <c r="C66" i="39"/>
  <c r="D66" i="39"/>
  <c r="E66" i="39"/>
  <c r="C67" i="39"/>
  <c r="D67" i="39"/>
  <c r="E67" i="39"/>
  <c r="C68" i="39"/>
  <c r="D68" i="39"/>
  <c r="E68" i="39"/>
  <c r="C69" i="39"/>
  <c r="D69" i="39"/>
  <c r="E69" i="39"/>
  <c r="C70" i="39"/>
  <c r="D70" i="39"/>
  <c r="E70" i="39"/>
  <c r="C71" i="39"/>
  <c r="D71" i="39"/>
  <c r="E71" i="39"/>
  <c r="C72" i="39"/>
  <c r="D72" i="39"/>
  <c r="E72" i="39"/>
  <c r="C73" i="39"/>
  <c r="D73" i="39"/>
  <c r="E73" i="39"/>
  <c r="C74" i="39"/>
  <c r="D74" i="39"/>
  <c r="E74" i="39"/>
  <c r="C75" i="39"/>
  <c r="D75" i="39"/>
  <c r="E75" i="39"/>
  <c r="C50" i="39"/>
  <c r="D50" i="39"/>
  <c r="E50" i="39"/>
  <c r="C51" i="39"/>
  <c r="D51" i="39"/>
  <c r="E51" i="39"/>
  <c r="C52" i="39"/>
  <c r="D52" i="39"/>
  <c r="E52" i="39"/>
  <c r="C53" i="39"/>
  <c r="D53" i="39"/>
  <c r="E53" i="39"/>
  <c r="C54" i="39"/>
  <c r="D54" i="39"/>
  <c r="E54" i="39"/>
  <c r="C55" i="39"/>
  <c r="D55" i="39"/>
  <c r="E55" i="39"/>
  <c r="C56" i="39"/>
  <c r="D56" i="39"/>
  <c r="E56" i="39"/>
  <c r="C57" i="39"/>
  <c r="D57" i="39"/>
  <c r="E57" i="39"/>
  <c r="C58" i="39"/>
  <c r="D58" i="39"/>
  <c r="E58" i="39"/>
  <c r="C59" i="39"/>
  <c r="D59" i="39"/>
  <c r="E59" i="39"/>
  <c r="C47" i="39"/>
  <c r="D47" i="39"/>
  <c r="E47" i="39"/>
  <c r="C48" i="39"/>
  <c r="D48" i="39"/>
  <c r="E48" i="39"/>
  <c r="A85" i="39"/>
  <c r="B85" i="39"/>
  <c r="A86" i="39"/>
  <c r="B86" i="39"/>
  <c r="A87" i="39"/>
  <c r="B87" i="39"/>
  <c r="A88" i="39"/>
  <c r="B88" i="39"/>
  <c r="A89" i="39"/>
  <c r="B89" i="39"/>
  <c r="A90" i="39"/>
  <c r="B90" i="39"/>
  <c r="A91" i="39"/>
  <c r="B91" i="39"/>
  <c r="A92" i="39"/>
  <c r="B92" i="39"/>
  <c r="A93" i="39"/>
  <c r="B93" i="39"/>
  <c r="A94" i="39"/>
  <c r="B94" i="39"/>
  <c r="A95" i="39"/>
  <c r="B95" i="39"/>
  <c r="A96" i="39"/>
  <c r="B96" i="39"/>
  <c r="A61" i="39"/>
  <c r="B61" i="39"/>
  <c r="A62" i="39"/>
  <c r="B62" i="39"/>
  <c r="A63" i="39"/>
  <c r="B63" i="39"/>
  <c r="A64" i="39"/>
  <c r="B64" i="39"/>
  <c r="A65" i="39"/>
  <c r="B65" i="39"/>
  <c r="A66" i="39"/>
  <c r="B66" i="39"/>
  <c r="A67" i="39"/>
  <c r="B67" i="39"/>
  <c r="A68" i="39"/>
  <c r="B68" i="39"/>
  <c r="A69" i="39"/>
  <c r="B69" i="39"/>
  <c r="A70" i="39"/>
  <c r="B70" i="39"/>
  <c r="A71" i="39"/>
  <c r="B71" i="39"/>
  <c r="A72" i="39"/>
  <c r="B72" i="39"/>
  <c r="A73" i="39"/>
  <c r="B73" i="39"/>
  <c r="A74" i="39"/>
  <c r="B74" i="39"/>
  <c r="A75" i="39"/>
  <c r="B75" i="39"/>
  <c r="A77" i="39"/>
  <c r="B77" i="39"/>
  <c r="A78" i="39"/>
  <c r="B78" i="39"/>
  <c r="A79" i="39"/>
  <c r="B79" i="39"/>
  <c r="A80" i="39"/>
  <c r="B80" i="39"/>
  <c r="A81" i="39"/>
  <c r="B81" i="39"/>
  <c r="A82" i="39"/>
  <c r="B82" i="39"/>
  <c r="A83" i="39"/>
  <c r="B83" i="39"/>
  <c r="A47" i="39"/>
  <c r="B47" i="39"/>
  <c r="A48" i="39"/>
  <c r="B48" i="39"/>
  <c r="A50" i="39"/>
  <c r="B50" i="39"/>
  <c r="A51" i="39"/>
  <c r="B51" i="39"/>
  <c r="A52" i="39"/>
  <c r="B52" i="39"/>
  <c r="A53" i="39"/>
  <c r="B53" i="39"/>
  <c r="A54" i="39"/>
  <c r="B54" i="39"/>
  <c r="A55" i="39"/>
  <c r="B55" i="39"/>
  <c r="A56" i="39"/>
  <c r="B56" i="39"/>
  <c r="A57" i="39"/>
  <c r="B57" i="39"/>
  <c r="A58" i="39"/>
  <c r="B58" i="39"/>
  <c r="A59" i="39"/>
  <c r="B59" i="39"/>
  <c r="L46" i="37"/>
  <c r="M46" i="37"/>
  <c r="N46" i="37"/>
  <c r="O46" i="37"/>
  <c r="P46" i="37"/>
  <c r="L47" i="37"/>
  <c r="P47" i="37" s="1"/>
  <c r="M47" i="37"/>
  <c r="N47" i="37"/>
  <c r="O47" i="37"/>
  <c r="L49" i="37"/>
  <c r="P49" i="37" s="1"/>
  <c r="Q58" i="37" s="1"/>
  <c r="M49" i="37"/>
  <c r="N49" i="37"/>
  <c r="O49" i="37"/>
  <c r="L50" i="37"/>
  <c r="M50" i="37"/>
  <c r="N50" i="37"/>
  <c r="O50" i="37"/>
  <c r="P50" i="37"/>
  <c r="L51" i="37"/>
  <c r="P51" i="37" s="1"/>
  <c r="M51" i="37"/>
  <c r="N51" i="37"/>
  <c r="O51" i="37"/>
  <c r="L52" i="37"/>
  <c r="P52" i="37" s="1"/>
  <c r="M52" i="37"/>
  <c r="N52" i="37"/>
  <c r="O52" i="37"/>
  <c r="L53" i="37"/>
  <c r="P53" i="37" s="1"/>
  <c r="M53" i="37"/>
  <c r="N53" i="37"/>
  <c r="O53" i="37"/>
  <c r="L54" i="37"/>
  <c r="M54" i="37"/>
  <c r="N54" i="37"/>
  <c r="O54" i="37"/>
  <c r="P54" i="37"/>
  <c r="L55" i="37"/>
  <c r="P55" i="37" s="1"/>
  <c r="M55" i="37"/>
  <c r="N55" i="37"/>
  <c r="O55" i="37"/>
  <c r="L56" i="37"/>
  <c r="M56" i="37"/>
  <c r="N56" i="37"/>
  <c r="O56" i="37"/>
  <c r="P56" i="37"/>
  <c r="L57" i="37"/>
  <c r="P57" i="37" s="1"/>
  <c r="M57" i="37"/>
  <c r="N57" i="37"/>
  <c r="O57" i="37"/>
  <c r="L58" i="37"/>
  <c r="P58" i="37" s="1"/>
  <c r="M58" i="37"/>
  <c r="N58" i="37"/>
  <c r="O58" i="37"/>
  <c r="L60" i="37"/>
  <c r="M60" i="37"/>
  <c r="N60" i="37"/>
  <c r="O60" i="37"/>
  <c r="P60" i="37"/>
  <c r="Q66" i="37" s="1"/>
  <c r="L61" i="37"/>
  <c r="P61" i="37" s="1"/>
  <c r="M61" i="37"/>
  <c r="N61" i="37"/>
  <c r="O61" i="37"/>
  <c r="L62" i="37"/>
  <c r="P62" i="37" s="1"/>
  <c r="M62" i="37"/>
  <c r="N62" i="37"/>
  <c r="O62" i="37"/>
  <c r="L63" i="37"/>
  <c r="P63" i="37" s="1"/>
  <c r="M63" i="37"/>
  <c r="N63" i="37"/>
  <c r="O63" i="37"/>
  <c r="L64" i="37"/>
  <c r="M64" i="37"/>
  <c r="N64" i="37"/>
  <c r="O64" i="37"/>
  <c r="P64" i="37"/>
  <c r="L65" i="37"/>
  <c r="M65" i="37"/>
  <c r="N65" i="37"/>
  <c r="O65" i="37"/>
  <c r="P65" i="37"/>
  <c r="L66" i="37"/>
  <c r="M66" i="37"/>
  <c r="N66" i="37"/>
  <c r="O66" i="37"/>
  <c r="P66" i="37"/>
  <c r="L67" i="37"/>
  <c r="P67" i="37" s="1"/>
  <c r="Q74" i="37" s="1"/>
  <c r="M67" i="37"/>
  <c r="N67" i="37"/>
  <c r="O67" i="37"/>
  <c r="L68" i="37"/>
  <c r="P68" i="37" s="1"/>
  <c r="M68" i="37"/>
  <c r="N68" i="37"/>
  <c r="O68" i="37"/>
  <c r="L69" i="37"/>
  <c r="P69" i="37" s="1"/>
  <c r="M69" i="37"/>
  <c r="N69" i="37"/>
  <c r="O69" i="37"/>
  <c r="L70" i="37"/>
  <c r="P70" i="37" s="1"/>
  <c r="M70" i="37"/>
  <c r="N70" i="37"/>
  <c r="O70" i="37"/>
  <c r="L71" i="37"/>
  <c r="M71" i="37"/>
  <c r="N71" i="37"/>
  <c r="O71" i="37"/>
  <c r="P71" i="37"/>
  <c r="L72" i="37"/>
  <c r="P72" i="37" s="1"/>
  <c r="M72" i="37"/>
  <c r="N72" i="37"/>
  <c r="O72" i="37"/>
  <c r="L73" i="37"/>
  <c r="P73" i="37" s="1"/>
  <c r="M73" i="37"/>
  <c r="N73" i="37"/>
  <c r="O73" i="37"/>
  <c r="L74" i="37"/>
  <c r="P74" i="37" s="1"/>
  <c r="M74" i="37"/>
  <c r="N74" i="37"/>
  <c r="O74" i="37"/>
  <c r="L76" i="37"/>
  <c r="P76" i="37" s="1"/>
  <c r="Q82" i="37" s="1"/>
  <c r="M76" i="37"/>
  <c r="N76" i="37"/>
  <c r="O76" i="37"/>
  <c r="L77" i="37"/>
  <c r="P77" i="37" s="1"/>
  <c r="M77" i="37"/>
  <c r="N77" i="37"/>
  <c r="O77" i="37"/>
  <c r="L78" i="37"/>
  <c r="M78" i="37"/>
  <c r="N78" i="37"/>
  <c r="O78" i="37"/>
  <c r="P78" i="37"/>
  <c r="L79" i="37"/>
  <c r="P79" i="37" s="1"/>
  <c r="M79" i="37"/>
  <c r="N79" i="37"/>
  <c r="O79" i="37"/>
  <c r="L80" i="37"/>
  <c r="P80" i="37" s="1"/>
  <c r="M80" i="37"/>
  <c r="N80" i="37"/>
  <c r="O80" i="37"/>
  <c r="L81" i="37"/>
  <c r="P81" i="37" s="1"/>
  <c r="M81" i="37"/>
  <c r="N81" i="37"/>
  <c r="O81" i="37"/>
  <c r="L82" i="37"/>
  <c r="M82" i="37"/>
  <c r="N82" i="37"/>
  <c r="O82" i="37"/>
  <c r="P82" i="37"/>
  <c r="L84" i="37"/>
  <c r="P84" i="37" s="1"/>
  <c r="Q87" i="37" s="1"/>
  <c r="M84" i="37"/>
  <c r="N84" i="37"/>
  <c r="O84" i="37"/>
  <c r="L85" i="37"/>
  <c r="P85" i="37" s="1"/>
  <c r="M85" i="37"/>
  <c r="N85" i="37"/>
  <c r="O85" i="37"/>
  <c r="L86" i="37"/>
  <c r="P86" i="37" s="1"/>
  <c r="M86" i="37"/>
  <c r="N86" i="37"/>
  <c r="O86" i="37"/>
  <c r="L87" i="37"/>
  <c r="P87" i="37" s="1"/>
  <c r="M87" i="37"/>
  <c r="N87" i="37"/>
  <c r="O87" i="37"/>
  <c r="L88" i="37"/>
  <c r="P88" i="37" s="1"/>
  <c r="Q95" i="37" s="1"/>
  <c r="M88" i="37"/>
  <c r="N88" i="37"/>
  <c r="O88" i="37"/>
  <c r="L89" i="37"/>
  <c r="P89" i="37" s="1"/>
  <c r="M89" i="37"/>
  <c r="N89" i="37"/>
  <c r="O89" i="37"/>
  <c r="L90" i="37"/>
  <c r="M90" i="37"/>
  <c r="N90" i="37"/>
  <c r="O90" i="37"/>
  <c r="P90" i="37"/>
  <c r="L91" i="37"/>
  <c r="P91" i="37" s="1"/>
  <c r="M91" i="37"/>
  <c r="N91" i="37"/>
  <c r="O91" i="37"/>
  <c r="L92" i="37"/>
  <c r="M92" i="37"/>
  <c r="N92" i="37"/>
  <c r="O92" i="37"/>
  <c r="P92" i="37"/>
  <c r="L93" i="37"/>
  <c r="P93" i="37" s="1"/>
  <c r="M93" i="37"/>
  <c r="N93" i="37"/>
  <c r="O93" i="37"/>
  <c r="L94" i="37"/>
  <c r="M94" i="37"/>
  <c r="N94" i="37"/>
  <c r="O94" i="37"/>
  <c r="P94" i="37"/>
  <c r="L95" i="37"/>
  <c r="P95" i="37" s="1"/>
  <c r="M95" i="37"/>
  <c r="N95" i="37"/>
  <c r="O95" i="37"/>
  <c r="F78" i="37"/>
  <c r="F79" i="39" s="1"/>
  <c r="H79" i="39" s="1"/>
  <c r="F95" i="37"/>
  <c r="H95" i="37" s="1"/>
  <c r="F94" i="37"/>
  <c r="F95" i="39" s="1"/>
  <c r="H95" i="39" s="1"/>
  <c r="F93" i="37"/>
  <c r="F94" i="39" s="1"/>
  <c r="H94" i="39" s="1"/>
  <c r="F92" i="37"/>
  <c r="F93" i="39" s="1"/>
  <c r="H93" i="39" s="1"/>
  <c r="F91" i="37"/>
  <c r="H91" i="37" s="1"/>
  <c r="F90" i="37"/>
  <c r="F91" i="39" s="1"/>
  <c r="H91" i="39" s="1"/>
  <c r="F89" i="37"/>
  <c r="F90" i="39" s="1"/>
  <c r="H90" i="39" s="1"/>
  <c r="F88" i="37"/>
  <c r="F89" i="39" s="1"/>
  <c r="H89" i="39" s="1"/>
  <c r="F87" i="37"/>
  <c r="H87" i="37" s="1"/>
  <c r="F86" i="37"/>
  <c r="F87" i="39" s="1"/>
  <c r="H87" i="39" s="1"/>
  <c r="F85" i="37"/>
  <c r="F86" i="39" s="1"/>
  <c r="H86" i="39" s="1"/>
  <c r="F84" i="37"/>
  <c r="F85" i="39" s="1"/>
  <c r="H85" i="39" s="1"/>
  <c r="F82" i="37"/>
  <c r="H82" i="37" s="1"/>
  <c r="F81" i="37"/>
  <c r="F82" i="39" s="1"/>
  <c r="H82" i="39" s="1"/>
  <c r="F80" i="37"/>
  <c r="F81" i="39" s="1"/>
  <c r="H81" i="39" s="1"/>
  <c r="F79" i="37"/>
  <c r="F80" i="39" s="1"/>
  <c r="H80" i="39" s="1"/>
  <c r="F77" i="37"/>
  <c r="F78" i="39" s="1"/>
  <c r="H78" i="39" s="1"/>
  <c r="F76" i="37"/>
  <c r="F77" i="39" s="1"/>
  <c r="H77" i="39" s="1"/>
  <c r="F74" i="37"/>
  <c r="H74" i="37" s="1"/>
  <c r="F73" i="37"/>
  <c r="F74" i="39" s="1"/>
  <c r="H74" i="39" s="1"/>
  <c r="F72" i="37"/>
  <c r="F73" i="39" s="1"/>
  <c r="H73" i="39" s="1"/>
  <c r="F71" i="37"/>
  <c r="F72" i="39" s="1"/>
  <c r="H72" i="39" s="1"/>
  <c r="F70" i="37"/>
  <c r="H70" i="37" s="1"/>
  <c r="F69" i="37"/>
  <c r="F70" i="39" s="1"/>
  <c r="H70" i="39" s="1"/>
  <c r="F68" i="37"/>
  <c r="F69" i="39" s="1"/>
  <c r="H69" i="39" s="1"/>
  <c r="F67" i="37"/>
  <c r="F68" i="39" s="1"/>
  <c r="H68" i="39" s="1"/>
  <c r="F66" i="37"/>
  <c r="H66" i="37" s="1"/>
  <c r="F65" i="37"/>
  <c r="F66" i="39" s="1"/>
  <c r="H66" i="39" s="1"/>
  <c r="F64" i="37"/>
  <c r="F65" i="39" s="1"/>
  <c r="H65" i="39" s="1"/>
  <c r="F63" i="37"/>
  <c r="F64" i="39" s="1"/>
  <c r="H64" i="39" s="1"/>
  <c r="F62" i="37"/>
  <c r="H62" i="37" s="1"/>
  <c r="F61" i="37"/>
  <c r="F62" i="39" s="1"/>
  <c r="H62" i="39" s="1"/>
  <c r="F60" i="37"/>
  <c r="F61" i="39" s="1"/>
  <c r="H61" i="39" s="1"/>
  <c r="F58" i="37"/>
  <c r="F59" i="39" s="1"/>
  <c r="H59" i="39" s="1"/>
  <c r="F57" i="37"/>
  <c r="H57" i="37" s="1"/>
  <c r="F56" i="37"/>
  <c r="F57" i="39" s="1"/>
  <c r="H57" i="39" s="1"/>
  <c r="F55" i="37"/>
  <c r="F56" i="39" s="1"/>
  <c r="H56" i="39" s="1"/>
  <c r="F54" i="37"/>
  <c r="F55" i="39" s="1"/>
  <c r="H55" i="39" s="1"/>
  <c r="F53" i="37"/>
  <c r="H53" i="37" s="1"/>
  <c r="F52" i="37"/>
  <c r="F53" i="39" s="1"/>
  <c r="H53" i="39" s="1"/>
  <c r="F51" i="37"/>
  <c r="H51" i="37" s="1"/>
  <c r="F50" i="37"/>
  <c r="F51" i="39" s="1"/>
  <c r="H51" i="39" s="1"/>
  <c r="F49" i="37"/>
  <c r="F50" i="39" s="1"/>
  <c r="H50" i="39" s="1"/>
  <c r="F46" i="37"/>
  <c r="H46" i="37" s="1"/>
  <c r="F47" i="37"/>
  <c r="H47" i="37" s="1"/>
  <c r="H56" i="37"/>
  <c r="H61" i="37"/>
  <c r="H71" i="37"/>
  <c r="H73" i="37"/>
  <c r="H84" i="37"/>
  <c r="H88" i="37"/>
  <c r="H94" i="37"/>
  <c r="B20" i="38"/>
  <c r="H52" i="37" l="1"/>
  <c r="H79" i="37"/>
  <c r="H69" i="37"/>
  <c r="H92" i="37"/>
  <c r="H78" i="37"/>
  <c r="H65" i="37"/>
  <c r="H50" i="37"/>
  <c r="H55" i="37"/>
  <c r="H86" i="37"/>
  <c r="H64" i="37"/>
  <c r="H90" i="37"/>
  <c r="H81" i="37"/>
  <c r="H67" i="37"/>
  <c r="H54" i="37"/>
  <c r="H76" i="37"/>
  <c r="H63" i="37"/>
  <c r="H72" i="37"/>
  <c r="H58" i="37"/>
  <c r="H68" i="37"/>
  <c r="H77" i="37"/>
  <c r="H60" i="37"/>
  <c r="F48" i="39"/>
  <c r="H48" i="39" s="1"/>
  <c r="J56" i="39"/>
  <c r="J87" i="39"/>
  <c r="J48" i="39"/>
  <c r="J55" i="39"/>
  <c r="J95" i="39"/>
  <c r="J91" i="39"/>
  <c r="J61" i="39"/>
  <c r="J74" i="39"/>
  <c r="J66" i="39"/>
  <c r="J59" i="39"/>
  <c r="J51" i="39"/>
  <c r="J47" i="39"/>
  <c r="J81" i="39"/>
  <c r="F58" i="39"/>
  <c r="H58" i="39" s="1"/>
  <c r="H93" i="37"/>
  <c r="H89" i="37"/>
  <c r="H85" i="37"/>
  <c r="H80" i="37"/>
  <c r="H49" i="37"/>
  <c r="F47" i="39"/>
  <c r="H47" i="39" s="1"/>
  <c r="J58" i="39"/>
  <c r="J54" i="39"/>
  <c r="J50" i="39"/>
  <c r="F75" i="39"/>
  <c r="H75" i="39" s="1"/>
  <c r="F71" i="39"/>
  <c r="H71" i="39" s="1"/>
  <c r="F67" i="39"/>
  <c r="H67" i="39" s="1"/>
  <c r="F63" i="39"/>
  <c r="H63" i="39" s="1"/>
  <c r="F83" i="39"/>
  <c r="H83" i="39" s="1"/>
  <c r="F96" i="39"/>
  <c r="H96" i="39" s="1"/>
  <c r="F92" i="39"/>
  <c r="H92" i="39" s="1"/>
  <c r="F88" i="39"/>
  <c r="H88" i="39" s="1"/>
  <c r="F52" i="39"/>
  <c r="H52" i="39" s="1"/>
  <c r="F54" i="39"/>
  <c r="H54" i="39" s="1"/>
  <c r="J57" i="39"/>
  <c r="J53" i="39"/>
  <c r="J52" i="39"/>
  <c r="J75" i="39"/>
  <c r="J71" i="39"/>
  <c r="J70" i="39"/>
  <c r="J67" i="39"/>
  <c r="J63" i="39"/>
  <c r="J62" i="39"/>
  <c r="J83" i="39"/>
  <c r="J82" i="39"/>
  <c r="J79" i="39"/>
  <c r="J78" i="39"/>
  <c r="J77" i="39"/>
  <c r="J96" i="39"/>
  <c r="J94" i="39"/>
  <c r="J93" i="39"/>
  <c r="J92" i="39"/>
  <c r="J90" i="39"/>
  <c r="J89" i="39"/>
  <c r="J88" i="39"/>
  <c r="J86" i="39"/>
  <c r="J85" i="39"/>
  <c r="J73" i="39"/>
  <c r="J72" i="39"/>
  <c r="J69" i="39"/>
  <c r="J68" i="39"/>
  <c r="J65" i="39"/>
  <c r="J64" i="39"/>
  <c r="J80" i="39"/>
  <c r="F46" i="51" l="1"/>
  <c r="B33" i="100" l="1"/>
  <c r="F29" i="100"/>
  <c r="G29" i="100"/>
  <c r="F30" i="100"/>
  <c r="G30" i="100"/>
  <c r="F31" i="100"/>
  <c r="G31" i="100"/>
  <c r="F32" i="100"/>
  <c r="G32" i="100"/>
  <c r="F38" i="100"/>
  <c r="G38" i="100"/>
  <c r="F39" i="100"/>
  <c r="G39" i="100"/>
  <c r="G44" i="100"/>
  <c r="G28" i="100"/>
  <c r="I32" i="100" s="1"/>
  <c r="F28" i="100"/>
  <c r="F22" i="100"/>
  <c r="F10" i="100"/>
  <c r="F11" i="100"/>
  <c r="F12" i="100"/>
  <c r="F13" i="100"/>
  <c r="F14" i="100"/>
  <c r="F15" i="100"/>
  <c r="F16" i="100"/>
  <c r="F17" i="100"/>
  <c r="F18" i="100"/>
  <c r="F19" i="100"/>
  <c r="F20" i="100"/>
  <c r="F9" i="100"/>
  <c r="B17" i="38"/>
  <c r="C40" i="100"/>
  <c r="B40" i="100"/>
  <c r="C33" i="100"/>
  <c r="A4" i="100"/>
  <c r="A1" i="100"/>
  <c r="C43" i="100" l="1"/>
  <c r="I44" i="100"/>
  <c r="H32" i="100"/>
  <c r="G22" i="100"/>
  <c r="G15" i="100"/>
  <c r="J32" i="100" l="1"/>
  <c r="J44" i="100" s="1"/>
  <c r="D17" i="38" s="1"/>
  <c r="F43" i="34"/>
  <c r="M12" i="34"/>
  <c r="B19" i="38" l="1"/>
  <c r="C74" i="42" l="1"/>
  <c r="O10" i="37" l="1"/>
  <c r="O11" i="37"/>
  <c r="O13" i="37"/>
  <c r="O14" i="37"/>
  <c r="O15" i="37"/>
  <c r="O16" i="37"/>
  <c r="O17" i="37"/>
  <c r="O18" i="37"/>
  <c r="O19" i="37"/>
  <c r="O20" i="37"/>
  <c r="O22" i="37"/>
  <c r="O23" i="37"/>
  <c r="O24" i="37"/>
  <c r="O25" i="37"/>
  <c r="O26" i="37"/>
  <c r="O27" i="37"/>
  <c r="O28" i="37"/>
  <c r="O30" i="37"/>
  <c r="O31" i="37"/>
  <c r="O32" i="37"/>
  <c r="O33" i="37"/>
  <c r="O34" i="37"/>
  <c r="O35" i="37"/>
  <c r="O36" i="37"/>
  <c r="O37" i="37"/>
  <c r="O39" i="37"/>
  <c r="O40" i="37"/>
  <c r="O41" i="37"/>
  <c r="O42" i="37"/>
  <c r="O43" i="37"/>
  <c r="O44" i="37"/>
  <c r="O45" i="37"/>
  <c r="O9" i="37"/>
  <c r="L9" i="37"/>
  <c r="L10" i="37"/>
  <c r="P10" i="37" s="1"/>
  <c r="L11" i="37"/>
  <c r="P11" i="37" s="1"/>
  <c r="L13" i="37"/>
  <c r="P13" i="37" s="1"/>
  <c r="Q20" i="37" s="1"/>
  <c r="L14" i="37"/>
  <c r="P14" i="37" s="1"/>
  <c r="L15" i="37"/>
  <c r="P15" i="37" s="1"/>
  <c r="L16" i="37"/>
  <c r="P16" i="37" s="1"/>
  <c r="L17" i="37"/>
  <c r="P17" i="37" s="1"/>
  <c r="L18" i="37"/>
  <c r="P18" i="37" s="1"/>
  <c r="L19" i="37"/>
  <c r="P19" i="37" s="1"/>
  <c r="L20" i="37"/>
  <c r="P20" i="37" s="1"/>
  <c r="L22" i="37"/>
  <c r="P22" i="37" s="1"/>
  <c r="Q28" i="37" s="1"/>
  <c r="L23" i="37"/>
  <c r="P23" i="37" s="1"/>
  <c r="L24" i="37"/>
  <c r="P24" i="37" s="1"/>
  <c r="L25" i="37"/>
  <c r="P25" i="37" s="1"/>
  <c r="L26" i="37"/>
  <c r="P26" i="37" s="1"/>
  <c r="L27" i="37"/>
  <c r="P27" i="37" s="1"/>
  <c r="L28" i="37"/>
  <c r="P28" i="37" s="1"/>
  <c r="L30" i="37"/>
  <c r="P30" i="37" s="1"/>
  <c r="Q37" i="37" s="1"/>
  <c r="L31" i="37"/>
  <c r="P31" i="37" s="1"/>
  <c r="L32" i="37"/>
  <c r="P32" i="37" s="1"/>
  <c r="L33" i="37"/>
  <c r="P33" i="37" s="1"/>
  <c r="L34" i="37"/>
  <c r="P34" i="37" s="1"/>
  <c r="L35" i="37"/>
  <c r="P35" i="37" s="1"/>
  <c r="L36" i="37"/>
  <c r="P36" i="37" s="1"/>
  <c r="L37" i="37"/>
  <c r="P37" i="37" s="1"/>
  <c r="L39" i="37"/>
  <c r="P39" i="37" s="1"/>
  <c r="Q47" i="37" s="1"/>
  <c r="L40" i="37"/>
  <c r="P40" i="37" s="1"/>
  <c r="L41" i="37"/>
  <c r="P41" i="37" s="1"/>
  <c r="L42" i="37"/>
  <c r="P42" i="37" s="1"/>
  <c r="L43" i="37"/>
  <c r="P43" i="37" s="1"/>
  <c r="L44" i="37"/>
  <c r="P44" i="37" s="1"/>
  <c r="L45" i="37"/>
  <c r="P45" i="37" s="1"/>
  <c r="M10" i="37"/>
  <c r="N10" i="37"/>
  <c r="M11" i="37"/>
  <c r="N11" i="37"/>
  <c r="M13" i="37"/>
  <c r="N13" i="37"/>
  <c r="M14" i="37"/>
  <c r="N14" i="37"/>
  <c r="M15" i="37"/>
  <c r="N15" i="37"/>
  <c r="M16" i="37"/>
  <c r="N16" i="37"/>
  <c r="M17" i="37"/>
  <c r="N17" i="37"/>
  <c r="M18" i="37"/>
  <c r="N18" i="37"/>
  <c r="M19" i="37"/>
  <c r="N19" i="37"/>
  <c r="M20" i="37"/>
  <c r="N20" i="37"/>
  <c r="M22" i="37"/>
  <c r="N22" i="37"/>
  <c r="M23" i="37"/>
  <c r="N23" i="37"/>
  <c r="M24" i="37"/>
  <c r="N24" i="37"/>
  <c r="M25" i="37"/>
  <c r="N25" i="37"/>
  <c r="M26" i="37"/>
  <c r="N26" i="37"/>
  <c r="M27" i="37"/>
  <c r="N27" i="37"/>
  <c r="M28" i="37"/>
  <c r="N28" i="37"/>
  <c r="M30" i="37"/>
  <c r="N30" i="37"/>
  <c r="M31" i="37"/>
  <c r="N31" i="37"/>
  <c r="M32" i="37"/>
  <c r="N32" i="37"/>
  <c r="M33" i="37"/>
  <c r="N33" i="37"/>
  <c r="M34" i="37"/>
  <c r="N34" i="37"/>
  <c r="M35" i="37"/>
  <c r="N35" i="37"/>
  <c r="M36" i="37"/>
  <c r="N36" i="37"/>
  <c r="M37" i="37"/>
  <c r="N37" i="37"/>
  <c r="M39" i="37"/>
  <c r="N39" i="37"/>
  <c r="M40" i="37"/>
  <c r="N40" i="37"/>
  <c r="M41" i="37"/>
  <c r="N41" i="37"/>
  <c r="M42" i="37"/>
  <c r="N42" i="37"/>
  <c r="M43" i="37"/>
  <c r="N43" i="37"/>
  <c r="M44" i="37"/>
  <c r="N44" i="37"/>
  <c r="M45" i="37"/>
  <c r="N45" i="37"/>
  <c r="N9" i="37"/>
  <c r="M9" i="37"/>
  <c r="P9" i="37" l="1"/>
  <c r="Q11" i="37" s="1"/>
  <c r="Q96" i="37" s="1"/>
  <c r="D20" i="38" l="1"/>
  <c r="F11" i="37" l="1"/>
  <c r="F13" i="37"/>
  <c r="F14" i="37"/>
  <c r="F15" i="37"/>
  <c r="F16" i="37"/>
  <c r="F17" i="37"/>
  <c r="F18" i="37"/>
  <c r="F19" i="37"/>
  <c r="F20" i="37"/>
  <c r="F22" i="37"/>
  <c r="H22" i="37" s="1"/>
  <c r="F23" i="37"/>
  <c r="H23" i="37" s="1"/>
  <c r="F24" i="37"/>
  <c r="H24" i="37" s="1"/>
  <c r="F25" i="37"/>
  <c r="H25" i="37" s="1"/>
  <c r="F26" i="37"/>
  <c r="H26" i="37" s="1"/>
  <c r="F27" i="37"/>
  <c r="H27" i="37" s="1"/>
  <c r="F28" i="37"/>
  <c r="H28" i="37" s="1"/>
  <c r="F30" i="37"/>
  <c r="H30" i="37" s="1"/>
  <c r="F31" i="37"/>
  <c r="H31" i="37" s="1"/>
  <c r="F32" i="37"/>
  <c r="H32" i="37" s="1"/>
  <c r="F33" i="37"/>
  <c r="H33" i="37" s="1"/>
  <c r="F34" i="37"/>
  <c r="H34" i="37" s="1"/>
  <c r="F35" i="37"/>
  <c r="H35" i="37" s="1"/>
  <c r="F36" i="37"/>
  <c r="H36" i="37" s="1"/>
  <c r="F37" i="37"/>
  <c r="H37" i="37" s="1"/>
  <c r="F39" i="37"/>
  <c r="H39" i="37" s="1"/>
  <c r="F40" i="37"/>
  <c r="H40" i="37" s="1"/>
  <c r="F41" i="37"/>
  <c r="H41" i="37" s="1"/>
  <c r="F42" i="37"/>
  <c r="H42" i="37" s="1"/>
  <c r="F43" i="37"/>
  <c r="H43" i="37" s="1"/>
  <c r="F44" i="37"/>
  <c r="H44" i="37" s="1"/>
  <c r="F45" i="37"/>
  <c r="H45" i="37" s="1"/>
  <c r="F10" i="37"/>
  <c r="F9" i="37"/>
  <c r="D96" i="37"/>
  <c r="E96" i="37"/>
  <c r="E10" i="39"/>
  <c r="E11" i="39"/>
  <c r="E12" i="39"/>
  <c r="E14" i="39"/>
  <c r="E15" i="39"/>
  <c r="E16" i="39"/>
  <c r="E17" i="39"/>
  <c r="E18" i="39"/>
  <c r="E19" i="39"/>
  <c r="E20" i="39"/>
  <c r="E21" i="39"/>
  <c r="E23" i="39"/>
  <c r="E24" i="39"/>
  <c r="E25" i="39"/>
  <c r="E26" i="39"/>
  <c r="E27" i="39"/>
  <c r="E28" i="39"/>
  <c r="E29" i="39"/>
  <c r="E31" i="39"/>
  <c r="E32" i="39"/>
  <c r="E33" i="39"/>
  <c r="E34" i="39"/>
  <c r="E35" i="39"/>
  <c r="E36" i="39"/>
  <c r="E37" i="39"/>
  <c r="E38" i="39"/>
  <c r="E40" i="39"/>
  <c r="E41" i="39"/>
  <c r="E42" i="39"/>
  <c r="E43" i="39"/>
  <c r="E44" i="39"/>
  <c r="E45" i="39"/>
  <c r="E46" i="39"/>
  <c r="F96" i="37" l="1"/>
  <c r="D10" i="40" s="1"/>
  <c r="E97" i="39"/>
  <c r="C12" i="39" l="1"/>
  <c r="D12" i="39"/>
  <c r="F12" i="39"/>
  <c r="C14" i="39"/>
  <c r="D14" i="39"/>
  <c r="F14" i="39"/>
  <c r="C15" i="39"/>
  <c r="D15" i="39"/>
  <c r="F15" i="39"/>
  <c r="C16" i="39"/>
  <c r="D16" i="39"/>
  <c r="F16" i="39"/>
  <c r="C17" i="39"/>
  <c r="D17" i="39"/>
  <c r="F17" i="39"/>
  <c r="C18" i="39"/>
  <c r="D18" i="39"/>
  <c r="F18" i="39"/>
  <c r="C19" i="39"/>
  <c r="D19" i="39"/>
  <c r="F19" i="39"/>
  <c r="C20" i="39"/>
  <c r="D20" i="39"/>
  <c r="F20" i="39"/>
  <c r="C21" i="39"/>
  <c r="D21" i="39"/>
  <c r="F21" i="39"/>
  <c r="C23" i="39"/>
  <c r="D23" i="39"/>
  <c r="F23" i="39"/>
  <c r="C24" i="39"/>
  <c r="D24" i="39"/>
  <c r="F24" i="39"/>
  <c r="C25" i="39"/>
  <c r="D25" i="39"/>
  <c r="F25" i="39"/>
  <c r="C26" i="39"/>
  <c r="D26" i="39"/>
  <c r="F26" i="39"/>
  <c r="C27" i="39"/>
  <c r="D27" i="39"/>
  <c r="F27" i="39"/>
  <c r="C28" i="39"/>
  <c r="D28" i="39"/>
  <c r="F28" i="39"/>
  <c r="C29" i="39"/>
  <c r="D29" i="39"/>
  <c r="F29" i="39"/>
  <c r="C31" i="39"/>
  <c r="D31" i="39"/>
  <c r="F31" i="39"/>
  <c r="C32" i="39"/>
  <c r="D32" i="39"/>
  <c r="F32" i="39"/>
  <c r="C33" i="39"/>
  <c r="D33" i="39"/>
  <c r="F33" i="39"/>
  <c r="C34" i="39"/>
  <c r="D34" i="39"/>
  <c r="F34" i="39"/>
  <c r="C35" i="39"/>
  <c r="D35" i="39"/>
  <c r="F35" i="39"/>
  <c r="C36" i="39"/>
  <c r="D36" i="39"/>
  <c r="F36" i="39"/>
  <c r="C37" i="39"/>
  <c r="D37" i="39"/>
  <c r="F37" i="39"/>
  <c r="C38" i="39"/>
  <c r="D38" i="39"/>
  <c r="F38" i="39"/>
  <c r="C40" i="39"/>
  <c r="D40" i="39"/>
  <c r="F40" i="39"/>
  <c r="C41" i="39"/>
  <c r="D41" i="39"/>
  <c r="F41" i="39"/>
  <c r="C42" i="39"/>
  <c r="D42" i="39"/>
  <c r="F42" i="39"/>
  <c r="C43" i="39"/>
  <c r="D43" i="39"/>
  <c r="F43" i="39"/>
  <c r="C44" i="39"/>
  <c r="D44" i="39"/>
  <c r="F44" i="39"/>
  <c r="C45" i="39"/>
  <c r="D45" i="39"/>
  <c r="F45" i="39"/>
  <c r="C46" i="39"/>
  <c r="D46" i="39"/>
  <c r="F46" i="39"/>
  <c r="F11" i="39"/>
  <c r="D11" i="39"/>
  <c r="C11" i="39"/>
  <c r="F10" i="39"/>
  <c r="H10" i="39" s="1"/>
  <c r="D10" i="39"/>
  <c r="C10" i="39"/>
  <c r="H11" i="37"/>
  <c r="H13" i="37"/>
  <c r="H14" i="37"/>
  <c r="H15" i="37"/>
  <c r="H16" i="37"/>
  <c r="H17" i="37"/>
  <c r="H18" i="37"/>
  <c r="H19" i="37"/>
  <c r="H20" i="37"/>
  <c r="H10" i="37"/>
  <c r="H9" i="37"/>
  <c r="J10" i="39" l="1"/>
  <c r="J46" i="39"/>
  <c r="H96" i="37"/>
  <c r="J11" i="39"/>
  <c r="J42" i="39"/>
  <c r="J33" i="39"/>
  <c r="J28" i="39"/>
  <c r="J24" i="39"/>
  <c r="J19" i="39"/>
  <c r="J15" i="39"/>
  <c r="J37" i="39"/>
  <c r="J45" i="39"/>
  <c r="J41" i="39"/>
  <c r="J36" i="39"/>
  <c r="J32" i="39"/>
  <c r="J27" i="39"/>
  <c r="J23" i="39"/>
  <c r="J18" i="39"/>
  <c r="J14" i="39"/>
  <c r="J43" i="39"/>
  <c r="J38" i="39"/>
  <c r="J34" i="39"/>
  <c r="J29" i="39"/>
  <c r="J25" i="39"/>
  <c r="J20" i="39"/>
  <c r="J16" i="39"/>
  <c r="J44" i="39"/>
  <c r="J40" i="39"/>
  <c r="J35" i="39"/>
  <c r="J31" i="39"/>
  <c r="J26" i="39"/>
  <c r="J21" i="39"/>
  <c r="J17" i="39"/>
  <c r="J12" i="39"/>
  <c r="L41" i="50" l="1"/>
  <c r="L39" i="50"/>
  <c r="M42" i="50" l="1"/>
  <c r="D18" i="38" s="1"/>
  <c r="L12" i="34" l="1"/>
  <c r="E15" i="34"/>
  <c r="B16" i="34"/>
  <c r="B15" i="34"/>
  <c r="B14" i="34"/>
  <c r="B18" i="34"/>
  <c r="B13" i="34"/>
  <c r="N39" i="51" l="1"/>
  <c r="N37" i="51"/>
  <c r="O47" i="51" s="1"/>
  <c r="N12" i="51"/>
  <c r="N11" i="51"/>
  <c r="N8" i="51"/>
  <c r="O13" i="51" s="1"/>
  <c r="P47" i="51" s="1"/>
  <c r="D19" i="38" s="1"/>
  <c r="N10" i="39" l="1"/>
  <c r="M10" i="39"/>
  <c r="O10" i="39" s="1"/>
  <c r="P12" i="39" s="1"/>
  <c r="P97" i="39" s="1"/>
  <c r="D21" i="38" s="1"/>
  <c r="M11" i="39"/>
  <c r="O11" i="39" s="1"/>
  <c r="N11" i="39"/>
  <c r="M12" i="39"/>
  <c r="O12" i="39" s="1"/>
  <c r="N12" i="39"/>
  <c r="M14" i="39"/>
  <c r="O14" i="39" s="1"/>
  <c r="P21" i="39" s="1"/>
  <c r="N14" i="39"/>
  <c r="M15" i="39"/>
  <c r="O15" i="39" s="1"/>
  <c r="N15" i="39"/>
  <c r="M16" i="39"/>
  <c r="O16" i="39" s="1"/>
  <c r="N16" i="39"/>
  <c r="M17" i="39"/>
  <c r="O17" i="39" s="1"/>
  <c r="N17" i="39"/>
  <c r="M18" i="39"/>
  <c r="O18" i="39" s="1"/>
  <c r="N18" i="39"/>
  <c r="M19" i="39"/>
  <c r="O19" i="39" s="1"/>
  <c r="N19" i="39"/>
  <c r="M20" i="39"/>
  <c r="O20" i="39" s="1"/>
  <c r="N20" i="39"/>
  <c r="M21" i="39"/>
  <c r="O21" i="39" s="1"/>
  <c r="M23" i="39"/>
  <c r="O23" i="39" s="1"/>
  <c r="P29" i="39" s="1"/>
  <c r="M24" i="39"/>
  <c r="O24" i="39" s="1"/>
  <c r="N24" i="39"/>
  <c r="M25" i="39"/>
  <c r="O25" i="39" s="1"/>
  <c r="N25" i="39"/>
  <c r="M26" i="39"/>
  <c r="O26" i="39" s="1"/>
  <c r="N26" i="39"/>
  <c r="M27" i="39"/>
  <c r="O27" i="39" s="1"/>
  <c r="M28" i="39"/>
  <c r="O28" i="39" s="1"/>
  <c r="N28" i="39"/>
  <c r="M29" i="39"/>
  <c r="O29" i="39" s="1"/>
  <c r="N29" i="39"/>
  <c r="M31" i="39"/>
  <c r="O31" i="39" s="1"/>
  <c r="P38" i="39" s="1"/>
  <c r="N31" i="39"/>
  <c r="M32" i="39"/>
  <c r="O32" i="39" s="1"/>
  <c r="N32" i="39"/>
  <c r="M33" i="39"/>
  <c r="O33" i="39" s="1"/>
  <c r="N33" i="39"/>
  <c r="M34" i="39"/>
  <c r="O34" i="39" s="1"/>
  <c r="N34" i="39"/>
  <c r="M35" i="39"/>
  <c r="O35" i="39" s="1"/>
  <c r="N35" i="39"/>
  <c r="M36" i="39"/>
  <c r="O36" i="39" s="1"/>
  <c r="N36" i="39"/>
  <c r="M37" i="39"/>
  <c r="O37" i="39" s="1"/>
  <c r="N37" i="39"/>
  <c r="M38" i="39"/>
  <c r="O38" i="39" s="1"/>
  <c r="N38" i="39"/>
  <c r="M40" i="39"/>
  <c r="O40" i="39" s="1"/>
  <c r="P48" i="39" s="1"/>
  <c r="N40" i="39"/>
  <c r="M41" i="39"/>
  <c r="O41" i="39" s="1"/>
  <c r="N41" i="39"/>
  <c r="M42" i="39"/>
  <c r="O42" i="39" s="1"/>
  <c r="N42" i="39"/>
  <c r="M43" i="39"/>
  <c r="O43" i="39" s="1"/>
  <c r="N43" i="39"/>
  <c r="M44" i="39"/>
  <c r="O44" i="39" s="1"/>
  <c r="N44" i="39"/>
  <c r="M45" i="39"/>
  <c r="O45" i="39" s="1"/>
  <c r="N45" i="39"/>
  <c r="M46" i="39"/>
  <c r="O46" i="39" s="1"/>
  <c r="N46" i="39"/>
  <c r="D97" i="39"/>
  <c r="G97" i="39" l="1"/>
  <c r="Q28" i="56" l="1"/>
  <c r="P28" i="56"/>
  <c r="Q20" i="56"/>
  <c r="P20" i="56"/>
  <c r="O11" i="56"/>
  <c r="O18" i="56"/>
  <c r="O16" i="56"/>
  <c r="O19" i="56"/>
  <c r="O20" i="56"/>
  <c r="O21" i="56"/>
  <c r="O24" i="56"/>
  <c r="O26" i="56"/>
  <c r="O27" i="56"/>
  <c r="O28" i="56"/>
  <c r="O29" i="56"/>
  <c r="O47" i="56"/>
  <c r="O49" i="56"/>
  <c r="Q10" i="56"/>
  <c r="P10" i="56"/>
  <c r="O10" i="56"/>
  <c r="O9" i="56"/>
  <c r="R28" i="56" l="1"/>
  <c r="R10" i="56"/>
  <c r="S13" i="56" s="1"/>
  <c r="R20" i="56"/>
  <c r="S22" i="56" s="1"/>
  <c r="S49" i="56"/>
  <c r="S30" i="56"/>
  <c r="M42" i="34"/>
  <c r="M18" i="34"/>
  <c r="J51" i="56"/>
  <c r="D6" i="56"/>
  <c r="M43" i="103" l="1"/>
  <c r="J50" i="56"/>
  <c r="C15" i="38" s="1"/>
  <c r="S50" i="56"/>
  <c r="D15" i="38" s="1"/>
  <c r="K2" i="56"/>
  <c r="N18" i="34"/>
  <c r="N44" i="34" s="1"/>
  <c r="N43" i="34"/>
  <c r="D54" i="100" l="1"/>
  <c r="M42" i="103"/>
  <c r="C16" i="38" s="1"/>
  <c r="D14" i="38"/>
  <c r="D19" i="42"/>
  <c r="I65" i="50" l="1"/>
  <c r="J2" i="50" s="1"/>
  <c r="D53" i="100"/>
  <c r="C17" i="38" s="1"/>
  <c r="E2" i="100"/>
  <c r="C96" i="37"/>
  <c r="C10" i="40" s="1"/>
  <c r="C15" i="40" s="1"/>
  <c r="C37" i="40" s="1"/>
  <c r="G96" i="37"/>
  <c r="D11" i="40" s="1"/>
  <c r="D15" i="40" s="1"/>
  <c r="F2" i="40" l="1"/>
  <c r="J1" i="40"/>
  <c r="I50" i="40"/>
  <c r="I40" i="40"/>
  <c r="H40" i="40"/>
  <c r="I22" i="40"/>
  <c r="I41" i="40" l="1"/>
  <c r="I51" i="40" s="1"/>
  <c r="I70" i="40" s="1"/>
  <c r="H41" i="40"/>
  <c r="H51" i="40" s="1"/>
  <c r="H70" i="40" l="1"/>
  <c r="I71" i="40" s="1"/>
  <c r="C62" i="40"/>
  <c r="D18" i="50"/>
  <c r="D20" i="51"/>
  <c r="C83" i="42" l="1"/>
  <c r="H27" i="39" l="1"/>
  <c r="H23" i="39"/>
  <c r="H12" i="39"/>
  <c r="H11" i="39"/>
  <c r="N27" i="39" l="1"/>
  <c r="N23" i="39"/>
  <c r="H15" i="39"/>
  <c r="H19" i="39"/>
  <c r="H24" i="39"/>
  <c r="H28" i="39"/>
  <c r="H33" i="39"/>
  <c r="H37" i="39"/>
  <c r="H42" i="39"/>
  <c r="H46" i="39"/>
  <c r="H14" i="39"/>
  <c r="H18" i="39"/>
  <c r="H32" i="39"/>
  <c r="H41" i="39"/>
  <c r="H16" i="39"/>
  <c r="H20" i="39"/>
  <c r="H25" i="39"/>
  <c r="H29" i="39"/>
  <c r="H34" i="39"/>
  <c r="H38" i="39"/>
  <c r="H43" i="39"/>
  <c r="H36" i="39"/>
  <c r="H45" i="39"/>
  <c r="H17" i="39"/>
  <c r="H21" i="39"/>
  <c r="H26" i="39"/>
  <c r="H31" i="39"/>
  <c r="H35" i="39"/>
  <c r="H40" i="39"/>
  <c r="H44" i="39"/>
  <c r="F97" i="39" l="1"/>
  <c r="J97" i="39"/>
  <c r="D69" i="42" s="1"/>
  <c r="H97" i="39"/>
  <c r="B18" i="38"/>
  <c r="A3" i="50"/>
  <c r="A4" i="50"/>
  <c r="A1" i="50"/>
  <c r="D12" i="50" s="1"/>
  <c r="A4" i="51"/>
  <c r="A3" i="51"/>
  <c r="A1" i="51"/>
  <c r="D13" i="51" s="1"/>
  <c r="K97" i="39" l="1"/>
  <c r="B23" i="38" l="1"/>
  <c r="C8" i="42"/>
  <c r="D8" i="42"/>
  <c r="A3" i="42"/>
  <c r="A4" i="42"/>
  <c r="A1" i="42"/>
  <c r="D83" i="42"/>
  <c r="A4" i="40"/>
  <c r="F4" i="40" s="1"/>
  <c r="A1" i="40"/>
  <c r="F1" i="40" s="1"/>
  <c r="B21" i="38"/>
  <c r="B46" i="39"/>
  <c r="A46" i="39"/>
  <c r="B45" i="39"/>
  <c r="A45" i="39"/>
  <c r="B44" i="39"/>
  <c r="A44" i="39"/>
  <c r="B43" i="39"/>
  <c r="A43" i="39"/>
  <c r="B42" i="39"/>
  <c r="A42" i="39"/>
  <c r="B41" i="39"/>
  <c r="A41" i="39"/>
  <c r="B40" i="39"/>
  <c r="A40" i="39"/>
  <c r="B38" i="39"/>
  <c r="A38" i="39"/>
  <c r="B37" i="39"/>
  <c r="A37" i="39"/>
  <c r="B36" i="39"/>
  <c r="A36" i="39"/>
  <c r="B35" i="39"/>
  <c r="A35" i="39"/>
  <c r="B34" i="39"/>
  <c r="A34" i="39"/>
  <c r="B33" i="39"/>
  <c r="A33" i="39"/>
  <c r="B32" i="39"/>
  <c r="A32" i="39"/>
  <c r="B31" i="39"/>
  <c r="A31" i="39"/>
  <c r="B29" i="39"/>
  <c r="A29" i="39"/>
  <c r="B28" i="39"/>
  <c r="A28" i="39"/>
  <c r="B27" i="39"/>
  <c r="A27" i="39"/>
  <c r="B26" i="39"/>
  <c r="A26" i="39"/>
  <c r="B25" i="39"/>
  <c r="A25" i="39"/>
  <c r="B24" i="39"/>
  <c r="A24" i="39"/>
  <c r="B23" i="39"/>
  <c r="A23" i="39"/>
  <c r="B21" i="39"/>
  <c r="A21" i="39"/>
  <c r="B20" i="39"/>
  <c r="A20" i="39"/>
  <c r="B19" i="39"/>
  <c r="A19" i="39"/>
  <c r="B18" i="39"/>
  <c r="A18" i="39"/>
  <c r="B17" i="39"/>
  <c r="A17" i="39"/>
  <c r="B16" i="39"/>
  <c r="A16" i="39"/>
  <c r="B15" i="39"/>
  <c r="A15" i="39"/>
  <c r="B14" i="39"/>
  <c r="A14" i="39"/>
  <c r="B12" i="39"/>
  <c r="A12" i="39"/>
  <c r="B11" i="39"/>
  <c r="A11" i="39"/>
  <c r="B10" i="39"/>
  <c r="A10" i="39"/>
  <c r="A4" i="39"/>
  <c r="A3" i="39"/>
  <c r="A1" i="39"/>
  <c r="C97" i="39"/>
  <c r="A1" i="37"/>
  <c r="A4" i="37"/>
  <c r="B10" i="38"/>
  <c r="B9" i="38"/>
  <c r="A1" i="38"/>
  <c r="E8" i="40"/>
  <c r="C70" i="40" l="1"/>
  <c r="I8" i="40"/>
  <c r="H8" i="40"/>
  <c r="C76" i="42"/>
  <c r="C85" i="42" s="1"/>
  <c r="D36" i="40"/>
  <c r="D37" i="40" s="1"/>
  <c r="J2" i="34"/>
  <c r="D70" i="40" l="1"/>
  <c r="D71" i="40" s="1"/>
  <c r="J71" i="40" s="1"/>
  <c r="D22" i="38" s="1"/>
  <c r="D62" i="40"/>
  <c r="E9" i="40" s="1"/>
  <c r="E19" i="38" l="1"/>
  <c r="D74" i="42" l="1"/>
  <c r="D76" i="42" s="1"/>
  <c r="D85" i="42" l="1"/>
  <c r="I64" i="50" l="1"/>
  <c r="C18" i="38" s="1"/>
  <c r="I66" i="51"/>
  <c r="H101" i="37" s="1"/>
  <c r="J101" i="39" l="1"/>
  <c r="I2" i="37"/>
  <c r="H100" i="37"/>
  <c r="J2" i="51"/>
  <c r="I65" i="51"/>
  <c r="C19" i="38" s="1"/>
  <c r="L48" i="50"/>
  <c r="C20" i="38" l="1"/>
  <c r="D61" i="40"/>
  <c r="K2" i="39"/>
  <c r="J100" i="39"/>
  <c r="C21" i="38" s="1"/>
  <c r="I61" i="40" l="1"/>
  <c r="D60" i="40"/>
  <c r="C22" i="38" s="1"/>
  <c r="E2" i="40"/>
  <c r="D93" i="42" l="1"/>
  <c r="I60" i="40"/>
  <c r="J2" i="40"/>
  <c r="G55" i="101" l="1"/>
  <c r="G54" i="101" s="1"/>
  <c r="D35" i="102"/>
  <c r="D92" i="42"/>
  <c r="C23" i="38" s="1"/>
  <c r="E2" i="42"/>
  <c r="D34" i="102" l="1"/>
  <c r="C24" i="38" s="1"/>
  <c r="E2" i="102"/>
</calcChain>
</file>

<file path=xl/sharedStrings.xml><?xml version="1.0" encoding="utf-8"?>
<sst xmlns="http://schemas.openxmlformats.org/spreadsheetml/2006/main" count="779" uniqueCount="606">
  <si>
    <t>Description</t>
  </si>
  <si>
    <t>Organization</t>
  </si>
  <si>
    <t>N/A</t>
  </si>
  <si>
    <t>Storage Tanks</t>
  </si>
  <si>
    <t>Pressure Tanks</t>
  </si>
  <si>
    <t>Services</t>
  </si>
  <si>
    <t>Hydrants</t>
  </si>
  <si>
    <t>Company Name:</t>
  </si>
  <si>
    <t>Test Year:</t>
  </si>
  <si>
    <t>Accumulated Depreciation</t>
  </si>
  <si>
    <t>Yes</t>
  </si>
  <si>
    <t>No</t>
  </si>
  <si>
    <t>Account No.</t>
  </si>
  <si>
    <t>Operating Revenue</t>
  </si>
  <si>
    <t>Total Revenues</t>
  </si>
  <si>
    <t>Operating Expenses</t>
  </si>
  <si>
    <t>Rents</t>
  </si>
  <si>
    <t>Transportation Expenses</t>
  </si>
  <si>
    <t>Insurance - General Liability</t>
  </si>
  <si>
    <t>Insurance - Health and Life</t>
  </si>
  <si>
    <t>Regulatory Commission Expense - Rate</t>
  </si>
  <si>
    <t>Miscellaneous Expense</t>
  </si>
  <si>
    <t>Depreciation Expense</t>
  </si>
  <si>
    <t>Taxes Other Than Income</t>
  </si>
  <si>
    <t>Property Taxes</t>
  </si>
  <si>
    <t>Income Taxes</t>
  </si>
  <si>
    <t>Total Operating Expenses</t>
  </si>
  <si>
    <t>Operating Income / (Loss)</t>
  </si>
  <si>
    <t xml:space="preserve">Other Income / (Expense) </t>
  </si>
  <si>
    <t>Interest and Dividend Income</t>
  </si>
  <si>
    <t>Non-Utility Income</t>
  </si>
  <si>
    <t>Total Other Income / (Expense)</t>
  </si>
  <si>
    <t xml:space="preserve">Net Income / (Loss) </t>
  </si>
  <si>
    <t>Depreciable Plant</t>
  </si>
  <si>
    <t>Total</t>
  </si>
  <si>
    <t>5/8" x 3/4" Meter</t>
  </si>
  <si>
    <t>3/4"Meter</t>
  </si>
  <si>
    <t>1" Meter</t>
  </si>
  <si>
    <t>1-1/2" Meter</t>
  </si>
  <si>
    <t>2" Meter</t>
  </si>
  <si>
    <t>3" Meter</t>
  </si>
  <si>
    <t>4" Meter</t>
  </si>
  <si>
    <t>6" Meter</t>
  </si>
  <si>
    <t>All</t>
  </si>
  <si>
    <t>Residential</t>
  </si>
  <si>
    <t>Commercial</t>
  </si>
  <si>
    <t>Industrial</t>
  </si>
  <si>
    <t>Bulk</t>
  </si>
  <si>
    <t>Stand-pipe</t>
  </si>
  <si>
    <t>Table of contents:</t>
  </si>
  <si>
    <t>One</t>
  </si>
  <si>
    <t>Two</t>
  </si>
  <si>
    <t>Three</t>
  </si>
  <si>
    <t>ANNUAL REPORT</t>
  </si>
  <si>
    <t>Of</t>
  </si>
  <si>
    <t xml:space="preserve">Company Name: </t>
  </si>
  <si>
    <t>For the Year Ended:</t>
  </si>
  <si>
    <t>To</t>
  </si>
  <si>
    <t>Arizona Corporation Commission</t>
  </si>
  <si>
    <t>Compliance Section - Utilities Division</t>
  </si>
  <si>
    <t>1200 West Washington Street</t>
  </si>
  <si>
    <t>Phoenix, Arizona 85007</t>
  </si>
  <si>
    <t>Original Filing</t>
  </si>
  <si>
    <t>Corrected Filing</t>
  </si>
  <si>
    <t>Other</t>
  </si>
  <si>
    <t>Select Meter Size</t>
  </si>
  <si>
    <t>City:</t>
  </si>
  <si>
    <t>State:</t>
  </si>
  <si>
    <t>Zip Code:</t>
  </si>
  <si>
    <t>Name:</t>
  </si>
  <si>
    <t>Telephone No. :</t>
  </si>
  <si>
    <t>Address:</t>
  </si>
  <si>
    <t>Email:</t>
  </si>
  <si>
    <t>Annual Report</t>
  </si>
  <si>
    <t>Table of Contents</t>
  </si>
  <si>
    <t>AR 1</t>
  </si>
  <si>
    <t>AR 3</t>
  </si>
  <si>
    <t>AR 2</t>
  </si>
  <si>
    <t>AR 4</t>
  </si>
  <si>
    <t>TABLE OF CONTENTS</t>
  </si>
  <si>
    <t>AR 5</t>
  </si>
  <si>
    <t>Current and Accrued Assets</t>
  </si>
  <si>
    <t>Total Fixed Assets</t>
  </si>
  <si>
    <t>AR 6</t>
  </si>
  <si>
    <t>Current Liabilities</t>
  </si>
  <si>
    <t>Total Current Liabilities</t>
  </si>
  <si>
    <t>Long Term Debt</t>
  </si>
  <si>
    <t>Deferred Credits</t>
  </si>
  <si>
    <t>Total Deferred Credits</t>
  </si>
  <si>
    <t>Total Liabilites</t>
  </si>
  <si>
    <t>Capital Accounts</t>
  </si>
  <si>
    <t>Total Capital</t>
  </si>
  <si>
    <t>Total Liabilities and Capital</t>
  </si>
  <si>
    <t>AR 7</t>
  </si>
  <si>
    <t>Page No.</t>
  </si>
  <si>
    <t>Calendar Year</t>
  </si>
  <si>
    <t>AR 8</t>
  </si>
  <si>
    <t>AR 9</t>
  </si>
  <si>
    <t>AR 10</t>
  </si>
  <si>
    <t>Number of Customers</t>
  </si>
  <si>
    <t>Verification:</t>
  </si>
  <si>
    <t xml:space="preserve">State of </t>
  </si>
  <si>
    <t xml:space="preserve">I, the undersigned of the </t>
  </si>
  <si>
    <t>(state name)</t>
  </si>
  <si>
    <t>County of (county name):</t>
  </si>
  <si>
    <t>Name (owner or official) title:</t>
  </si>
  <si>
    <t>Company name:</t>
  </si>
  <si>
    <t>Sworn Statement:</t>
  </si>
  <si>
    <t>signature of owner/official</t>
  </si>
  <si>
    <t>telephone no.</t>
  </si>
  <si>
    <t>SUBSCRIBED AND SWORN TO BEFORE ME A NOTARY PUBLIC</t>
  </si>
  <si>
    <t xml:space="preserve">IN AND FOR THE COUNTY </t>
  </si>
  <si>
    <t>(county name)</t>
  </si>
  <si>
    <t>THIS</t>
  </si>
  <si>
    <t>DAY OF</t>
  </si>
  <si>
    <t>MY COMMISSION EXPIRES</t>
  </si>
  <si>
    <t>(date)</t>
  </si>
  <si>
    <t>(signature of notary public)</t>
  </si>
  <si>
    <t>Arizona Intrastate Gross Operating Revenues Only ($)</t>
  </si>
  <si>
    <t>(The amount in the box above includes</t>
  </si>
  <si>
    <t xml:space="preserve">in sales taxes </t>
  </si>
  <si>
    <t>billed or collected)</t>
  </si>
  <si>
    <t>8" Meter</t>
  </si>
  <si>
    <t>10" Meter</t>
  </si>
  <si>
    <t>Variances</t>
  </si>
  <si>
    <t xml:space="preserve">ARIZONA CORPORATION COMMISSION </t>
  </si>
  <si>
    <t xml:space="preserve">Totals </t>
  </si>
  <si>
    <t>Complete</t>
  </si>
  <si>
    <t>Due on April 15th</t>
  </si>
  <si>
    <t>Application Type:</t>
  </si>
  <si>
    <t>Original Filing - Rate Case Included</t>
  </si>
  <si>
    <t>Corrected Filing - Rate Case Included</t>
  </si>
  <si>
    <t>Application Date:</t>
  </si>
  <si>
    <t>DO SAY THAT THIS ANNUAL UTILITY PROPERTY TAX AND SALES TAX REPORT TO THE ARIZONA CORPORATION COMMISSION.</t>
  </si>
  <si>
    <t xml:space="preserve">FOR THE YEAR ENDING: </t>
  </si>
  <si>
    <t>HAS BEEN PREPARED UNDER MY DIRECTION, FROM THE ORIGINAL BOOKS, PAPERS AND RECORDS OF SAID UTILITY; THAT I HAVE CAREFULLY EXAMINED THE SAME, AND DECLARE THE SAME TO BE A COMPLETE AND CORRECT STATEMENT OF BUSINESS AND AFFAIRS OF SAID UTILITY FOR THE PERIOD COVERED BY THIS REPORT IN RESPECT TO EACH AND EVERY MATTER AND THING SET FORTH, TO THE BEST OF MY KNOWLEDGE, INFORMATION AND BELIEF.</t>
  </si>
  <si>
    <t>(month) and (year)</t>
  </si>
  <si>
    <t>FOR THE YEAR ENDING:</t>
  </si>
  <si>
    <t>OCLD (OC less AD)</t>
  </si>
  <si>
    <t>Depreciation Percentages</t>
  </si>
  <si>
    <t xml:space="preserve">Note: Total liabilities and Capital must match total assets for the beginning and end of the year!  </t>
  </si>
  <si>
    <t>Note:  Print this form out, sign on the signature line and have the notary complete and sign prior to submission.</t>
  </si>
  <si>
    <t>Note:  Be sure to complete the information in the Grey highlighted cells.  Then print this form out, sign on the signature line and have the notary complete and sign prior to submission.</t>
  </si>
  <si>
    <t>Miscellaneous Non-Utility (Expense)</t>
  </si>
  <si>
    <t>Interest (Expense)</t>
  </si>
  <si>
    <t>Rental of Building/Real Property</t>
  </si>
  <si>
    <t>Rental of Equipment</t>
  </si>
  <si>
    <t>Contractual Services - Accounting</t>
  </si>
  <si>
    <t>Contractual Services - Legal</t>
  </si>
  <si>
    <t>Contractual Services - Management Fees</t>
  </si>
  <si>
    <t>Contractual Services - Water Testing</t>
  </si>
  <si>
    <t>Contractual Services - Other</t>
  </si>
  <si>
    <t>Page 1</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</si>
  <si>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</si>
  <si>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</si>
  <si>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</si>
  <si>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</si>
  <si>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</si>
  <si>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</si>
  <si>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</si>
  <si>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</si>
  <si>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</si>
  <si>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</si>
  <si>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</si>
  <si>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</si>
  <si>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</si>
  <si>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</si>
  <si>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</si>
  <si>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</si>
  <si>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</si>
  <si>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</si>
  <si>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</si>
  <si>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</si>
  <si>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</si>
  <si>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</si>
  <si>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</si>
  <si>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</si>
  <si>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</si>
  <si>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</si>
  <si>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</si>
  <si>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</si>
  <si>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</si>
  <si>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</si>
  <si>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</si>
  <si>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</si>
  <si>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</si>
  <si>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</si>
  <si>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</si>
  <si>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</si>
  <si>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</si>
  <si>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</si>
  <si>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</si>
  <si>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</si>
  <si>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</si>
  <si>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</si>
  <si>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</si>
  <si>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</si>
  <si>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</si>
  <si>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</si>
  <si>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</si>
  <si>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</si>
  <si>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</si>
  <si>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</si>
  <si>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Apache</t>
  </si>
  <si>
    <t>Cochise</t>
  </si>
  <si>
    <t>Coconino</t>
  </si>
  <si>
    <t>Gila</t>
  </si>
  <si>
    <t>Graham</t>
  </si>
  <si>
    <t>Greenlee</t>
  </si>
  <si>
    <t>La Paz</t>
  </si>
  <si>
    <t>Maricopa</t>
  </si>
  <si>
    <t>Mohave</t>
  </si>
  <si>
    <t>Navajo</t>
  </si>
  <si>
    <t>Pima</t>
  </si>
  <si>
    <t>Pinal</t>
  </si>
  <si>
    <t>Santa Cruz</t>
  </si>
  <si>
    <t>Yavapai</t>
  </si>
  <si>
    <t>Yuma</t>
  </si>
  <si>
    <t>Statewide</t>
  </si>
  <si>
    <t>Multiple counties</t>
  </si>
  <si>
    <t>Fully Depreciated/Non-depreciable Plant</t>
  </si>
  <si>
    <t>Current Year Additions</t>
  </si>
  <si>
    <t>Adjusted Original Cost</t>
  </si>
  <si>
    <t>IN ACCORDANCE WITH THE REQUIREMENTS OF TITLE 40, ARTICLE 8, SECTION 40-401, ARIZONA REVISED STATUTES, IT IS HEREIN REPORTED THAT THE GROSS OPERATING REVENUE OF SAID UTILITY DERIVED FROM ARIZONA INTRASTATE UTILITY OPERATIONS RECEIVED FROM RESIDENTIAL CUSTOMERS DURING THE CALENDAR YEAR WAS:</t>
  </si>
  <si>
    <t>IN ACCORDANCE WITH THE REQUIREMENTS OF TITLE 40, ARTICLE 8, SECTION 40-401, ARIZONA REVISED STATUTES, IT IS HEREIN REPORTED THAT THE GROSS OPERATING REVENUE OF SAID UTILITY DERIVED FROM ARIZONA INTRASTATE UTILITY OPERATIONS DURING THE CALENDAR YEAR WAS:</t>
  </si>
  <si>
    <t>Company Name - DBA</t>
  </si>
  <si>
    <t>Docket No</t>
  </si>
  <si>
    <t>Address</t>
  </si>
  <si>
    <t>Address2</t>
  </si>
  <si>
    <t>City</t>
  </si>
  <si>
    <t>Zip</t>
  </si>
  <si>
    <t>State</t>
  </si>
  <si>
    <t>Email Address</t>
  </si>
  <si>
    <t>AZ</t>
  </si>
  <si>
    <t>Mailing Address:</t>
  </si>
  <si>
    <t>Docket No.:</t>
  </si>
  <si>
    <t>Email address:</t>
  </si>
  <si>
    <t>General Instructions:  For each schedule, fill out the Grey Cells with the relevent information.  Input 0 or none if there is nothing recorded in that account or there is no applicable information to report.  This table of contents is intended to assist with the completeness of the Annual Report, and will not become part of the Annual Report that will be published on the Commission's website.</t>
  </si>
  <si>
    <t>Beginning Year Original Cost</t>
  </si>
  <si>
    <t>Current Year Retirements</t>
  </si>
  <si>
    <t>NA</t>
  </si>
  <si>
    <t>Fire</t>
  </si>
  <si>
    <t>Hydrant</t>
  </si>
  <si>
    <t>Customer Security Deposit Interest</t>
  </si>
  <si>
    <t>Bad Debt Expense</t>
  </si>
  <si>
    <t>ERRF</t>
  </si>
  <si>
    <t>Source Wells</t>
  </si>
  <si>
    <t>Treatment Systems</t>
  </si>
  <si>
    <t>Booster Pumps</t>
  </si>
  <si>
    <t>Customer Meters</t>
  </si>
  <si>
    <t>Master Meters</t>
  </si>
  <si>
    <t>Main and Service Lines</t>
  </si>
  <si>
    <t>Repair Equipment</t>
  </si>
  <si>
    <t>Electrical Components</t>
  </si>
  <si>
    <t>ELECTRIC</t>
  </si>
  <si>
    <t>ELECTRIC UTILITIY ANNUAL REPORT</t>
  </si>
  <si>
    <t>Sole Proprietorship (S)</t>
  </si>
  <si>
    <t>Partnership (P)</t>
  </si>
  <si>
    <t>Bankruptcy (B)</t>
  </si>
  <si>
    <t>C Corporation ( C ) (Other than Association/Co-op)</t>
  </si>
  <si>
    <t>Subchapter S Corporation (Z)</t>
  </si>
  <si>
    <t>Association/Co-op (A)</t>
  </si>
  <si>
    <t>Receivership ( R )</t>
  </si>
  <si>
    <t>Fax Number:</t>
  </si>
  <si>
    <t xml:space="preserve">Mailing Address: </t>
  </si>
  <si>
    <t>Telephone Number:</t>
  </si>
  <si>
    <t>Title:</t>
  </si>
  <si>
    <t>For the Calendar Year Ended:</t>
  </si>
  <si>
    <t xml:space="preserve">Company/Business Name: </t>
  </si>
  <si>
    <t>Ownership:</t>
  </si>
  <si>
    <t>Counties Served:</t>
  </si>
  <si>
    <t>COMPANY INFORMATION</t>
  </si>
  <si>
    <t>Regulatory Contact</t>
  </si>
  <si>
    <t>Management Contact</t>
  </si>
  <si>
    <t>Regulatory and Management Contact</t>
  </si>
  <si>
    <t>Statutory Agent</t>
  </si>
  <si>
    <t>Attorney</t>
  </si>
  <si>
    <t>On-Site Manager</t>
  </si>
  <si>
    <t>Regulatory and On-Site Manager Contact</t>
  </si>
  <si>
    <t>Statutory Agent and Attorney</t>
  </si>
  <si>
    <t>SERVICES AUTHORIZED TO PROVIDE</t>
  </si>
  <si>
    <t>STATISTICAL INFORMATION</t>
  </si>
  <si>
    <t>Public Street and Highway Lighting</t>
  </si>
  <si>
    <t>Irrigation</t>
  </si>
  <si>
    <t>Total Retail</t>
  </si>
  <si>
    <t>Number of Arizona Customers</t>
  </si>
  <si>
    <t>Number of kWh Sold in Arizona</t>
  </si>
  <si>
    <t>AUTHORIZED SERVICES AND STATISTICAL INFORMATION</t>
  </si>
  <si>
    <t>Retail Information</t>
  </si>
  <si>
    <t>Wholesale Information</t>
  </si>
  <si>
    <t>Number of kWh Sold</t>
  </si>
  <si>
    <t>Resale</t>
  </si>
  <si>
    <t>Short-term Sales (duration of less than one-year)</t>
  </si>
  <si>
    <t>Total Wholesale</t>
  </si>
  <si>
    <t>Maximum Peak Load</t>
  </si>
  <si>
    <t>Electric</t>
  </si>
  <si>
    <t>Other (Specify)</t>
  </si>
  <si>
    <t xml:space="preserve">     Investor Owned Electric</t>
  </si>
  <si>
    <t xml:space="preserve">     Rural Electric Cooperative</t>
  </si>
  <si>
    <t xml:space="preserve">     Utility Distributed Company</t>
  </si>
  <si>
    <t xml:space="preserve">     Electric Service Provider</t>
  </si>
  <si>
    <t xml:space="preserve">          Transmission Service Provider</t>
  </si>
  <si>
    <t xml:space="preserve">          Meter Service Provider</t>
  </si>
  <si>
    <t xml:space="preserve">          Meter Reading Service Provider</t>
  </si>
  <si>
    <t xml:space="preserve">          Billing and Collection</t>
  </si>
  <si>
    <t xml:space="preserve">          Ancillary Services</t>
  </si>
  <si>
    <t xml:space="preserve">          Generation Provider</t>
  </si>
  <si>
    <t xml:space="preserve">          Aggregator/Broker</t>
  </si>
  <si>
    <t>ELECTRIC COMPARATIVE INCOME STATEMENT</t>
  </si>
  <si>
    <t>BALANCE SHEET ASSETS</t>
  </si>
  <si>
    <t>BALANCE SHEET LIABILITIES AND OWNERS EQUITY</t>
  </si>
  <si>
    <t>DEPRECIATION EXPENSE FOR THE CURRENT YEAR (ELECTRIC)</t>
  </si>
  <si>
    <t>VERIFICATION AND SWORN STATEMENT (RESIDENTIAL REVENUE)</t>
  </si>
  <si>
    <t>VERIFICATION AND SWORN STATEMENT (INTRASTATE REVENUE ONLY)</t>
  </si>
  <si>
    <t>COVER PAGE 1</t>
  </si>
  <si>
    <t>COVER PAGE 2</t>
  </si>
  <si>
    <t>Assets and Other Debits</t>
  </si>
  <si>
    <t>Utility Plant</t>
  </si>
  <si>
    <t>Other Property and Investments</t>
  </si>
  <si>
    <t>Franchises and consents</t>
  </si>
  <si>
    <t>Miscellaneous intangible plant</t>
  </si>
  <si>
    <t>Land and land rights</t>
  </si>
  <si>
    <t>Steam Production</t>
  </si>
  <si>
    <t>Structures and improvements</t>
  </si>
  <si>
    <t>Boiler plant equipment</t>
  </si>
  <si>
    <t>Engines and engine-driven generators</t>
  </si>
  <si>
    <t>Turbogenerator units</t>
  </si>
  <si>
    <t>Miscellaneous power plant equipment</t>
  </si>
  <si>
    <t>Asset retirement costs</t>
  </si>
  <si>
    <t>Nuclear Production</t>
  </si>
  <si>
    <t>Reactor plant equipment</t>
  </si>
  <si>
    <t>Accessorry electric equipment</t>
  </si>
  <si>
    <t>Hydraulic Production</t>
  </si>
  <si>
    <t>Reservoirs, dams and waterways</t>
  </si>
  <si>
    <t>Water wheels, turbines and generators</t>
  </si>
  <si>
    <t>Roads, railroads and bridges</t>
  </si>
  <si>
    <t>Other Production</t>
  </si>
  <si>
    <t>Fuel holders, producers, and accessories</t>
  </si>
  <si>
    <t>Prime movers</t>
  </si>
  <si>
    <t>Generators</t>
  </si>
  <si>
    <t>Energy Storage Equipment-Production</t>
  </si>
  <si>
    <t>Transmission Plant</t>
  </si>
  <si>
    <t>Station equipment</t>
  </si>
  <si>
    <t>Towers and fixtures</t>
  </si>
  <si>
    <t>Poles and fixtures</t>
  </si>
  <si>
    <t>Overhead conductors and devices</t>
  </si>
  <si>
    <t>Underground conduit</t>
  </si>
  <si>
    <t>Underground conductors and devices</t>
  </si>
  <si>
    <t>Road and trails</t>
  </si>
  <si>
    <t>Asset retirement costs for transmission plant</t>
  </si>
  <si>
    <t>Distribution Plant</t>
  </si>
  <si>
    <t>Storage battery equipment</t>
  </si>
  <si>
    <t>Poles, towers and fixtures</t>
  </si>
  <si>
    <t>Line transformers</t>
  </si>
  <si>
    <t>Meters</t>
  </si>
  <si>
    <t>Installations on customers' premises</t>
  </si>
  <si>
    <t>Leased property on customers' premises</t>
  </si>
  <si>
    <t>Street lighting and signal systems</t>
  </si>
  <si>
    <t>Asset retirement costs for distribution plant</t>
  </si>
  <si>
    <t>Computer hardware</t>
  </si>
  <si>
    <t>Computer software</t>
  </si>
  <si>
    <t>Communications equipment</t>
  </si>
  <si>
    <t>Regional Transmission and Market Operation Plant</t>
  </si>
  <si>
    <t>Miscellaneous regional transmission and market operation plant</t>
  </si>
  <si>
    <t>Asset retirement costs for regional transmission and market operation plant</t>
  </si>
  <si>
    <t>General Plant</t>
  </si>
  <si>
    <t>Office furniture and equipment</t>
  </si>
  <si>
    <t>Transportation equipment</t>
  </si>
  <si>
    <t>Stores equipment</t>
  </si>
  <si>
    <t>Tools, shop and garage equipment</t>
  </si>
  <si>
    <t>Laboratory equipment</t>
  </si>
  <si>
    <t>Power operated equipment</t>
  </si>
  <si>
    <t>Miscellaneous equipment</t>
  </si>
  <si>
    <t>Other tangible property</t>
  </si>
  <si>
    <t>Asset retirement costs for general plant</t>
  </si>
  <si>
    <t>Intangible Plant</t>
  </si>
  <si>
    <t xml:space="preserve">Depreciation Expense </t>
  </si>
  <si>
    <t>Liabilities and Other Credits</t>
  </si>
  <si>
    <t>Total Utility Plant</t>
  </si>
  <si>
    <t>Other investments</t>
  </si>
  <si>
    <t>Total Assets and Other Debits</t>
  </si>
  <si>
    <t>Cash and cash equivalents</t>
  </si>
  <si>
    <t>Plant in service</t>
  </si>
  <si>
    <t>Accumulated depreciation and amortization</t>
  </si>
  <si>
    <t>Construction work in progress</t>
  </si>
  <si>
    <t>Palo Verde sale leaseback (net of accumulated amortization)</t>
  </si>
  <si>
    <t>Nuclear fuel (net of accumulate amortization)</t>
  </si>
  <si>
    <t>Customer and other receivables</t>
  </si>
  <si>
    <t>Non-utility property (net)</t>
  </si>
  <si>
    <t>Investments in associated companies/organizations</t>
  </si>
  <si>
    <t>Investments in subsidiary companies/organizations</t>
  </si>
  <si>
    <t>Nuclear decommissioning trust</t>
  </si>
  <si>
    <t>Total Other Property and Investments</t>
  </si>
  <si>
    <t>Accounts receivable</t>
  </si>
  <si>
    <t>Allowance for doubful accounts</t>
  </si>
  <si>
    <t>Materials and supplies (at average cost)</t>
  </si>
  <si>
    <t>Other current assets</t>
  </si>
  <si>
    <t>Notes receivable (related party due within one year)</t>
  </si>
  <si>
    <t>Fossil fuel (at average cost)</t>
  </si>
  <si>
    <t>Regulatory assets</t>
  </si>
  <si>
    <t>Deferred debits</t>
  </si>
  <si>
    <t>Current maturities of Long-Term Debt</t>
  </si>
  <si>
    <t>Accounts payable</t>
  </si>
  <si>
    <t>Customer/Member deposits</t>
  </si>
  <si>
    <t>Accrued expenses</t>
  </si>
  <si>
    <t>Accrued taxes</t>
  </si>
  <si>
    <t>Accrued interest</t>
  </si>
  <si>
    <t>Notes payable to associated companies</t>
  </si>
  <si>
    <t>Short-term borrowing</t>
  </si>
  <si>
    <t>Common dividends payable</t>
  </si>
  <si>
    <t>Regulatory liabilities</t>
  </si>
  <si>
    <t>Other current liabilities</t>
  </si>
  <si>
    <t>Liabilities for asset retirement</t>
  </si>
  <si>
    <t>Common stock</t>
  </si>
  <si>
    <t>Additional paid-in capital</t>
  </si>
  <si>
    <t>Retained earnings</t>
  </si>
  <si>
    <t>Deferred income tax</t>
  </si>
  <si>
    <t>Long-Term Debt</t>
  </si>
  <si>
    <t>Memberships</t>
  </si>
  <si>
    <t>Patronage capital</t>
  </si>
  <si>
    <t>Depreciation expense</t>
  </si>
  <si>
    <t>Accumulated other comprehensive</t>
  </si>
  <si>
    <t>Other regulatory liabilities</t>
  </si>
  <si>
    <t>Accumulated deferred investment tax credits</t>
  </si>
  <si>
    <t>Liabilities for assest retirements</t>
  </si>
  <si>
    <t>Liabilities for pension benefits</t>
  </si>
  <si>
    <t>Customer advances</t>
  </si>
  <si>
    <t>Coal mine reclamation</t>
  </si>
  <si>
    <t>Deferred investment tax credit</t>
  </si>
  <si>
    <t>Unrecognized tax benefits</t>
  </si>
  <si>
    <t>Other deferred credits</t>
  </si>
  <si>
    <t>Deferred revenues</t>
  </si>
  <si>
    <t>Construction advances</t>
  </si>
  <si>
    <t>Commercial and industrial sales</t>
  </si>
  <si>
    <t>Public street and highway lighting</t>
  </si>
  <si>
    <t>Other sales to public authorities</t>
  </si>
  <si>
    <t>Sales to railroads and railways</t>
  </si>
  <si>
    <t>Sales for resale</t>
  </si>
  <si>
    <t>Interdepartmental sales</t>
  </si>
  <si>
    <t>Othe sales</t>
  </si>
  <si>
    <t>Provision for rate refunds</t>
  </si>
  <si>
    <t>Residential sales</t>
  </si>
  <si>
    <t>Operation supervision and engineering</t>
  </si>
  <si>
    <t>Fuel</t>
  </si>
  <si>
    <t>Steam expenses</t>
  </si>
  <si>
    <t>Steam transferred-Credit</t>
  </si>
  <si>
    <t>Miscellaneous steam power expense</t>
  </si>
  <si>
    <t>Operation supplies and expenses</t>
  </si>
  <si>
    <t>Allowances</t>
  </si>
  <si>
    <t>Steam from other sources</t>
  </si>
  <si>
    <t>Steam Power Generation</t>
  </si>
  <si>
    <t>Maintenance supervision and engineering</t>
  </si>
  <si>
    <t>Maintenance of structures</t>
  </si>
  <si>
    <t>Maintenance of boiler plant</t>
  </si>
  <si>
    <t>Maintenance of electric plant</t>
  </si>
  <si>
    <t>Maintenance of miscellaneous steam plant</t>
  </si>
  <si>
    <t>Maintenance of steam production plant</t>
  </si>
  <si>
    <t>Nuclear Power Generation</t>
  </si>
  <si>
    <t>Nuclear fuel expense</t>
  </si>
  <si>
    <t>Coolants and water</t>
  </si>
  <si>
    <t>Miscellaneous nuclear power expense</t>
  </si>
  <si>
    <t>Maintenance of miscellaneous nuclear plant</t>
  </si>
  <si>
    <t>Maintenance of reactor plant equipment</t>
  </si>
  <si>
    <t>Electric expenses</t>
  </si>
  <si>
    <t>Ajo Improvement - Electric</t>
  </si>
  <si>
    <t>E-01025A</t>
  </si>
  <si>
    <t>E-01049A</t>
  </si>
  <si>
    <t>Arizona Electric Power Cooperative</t>
  </si>
  <si>
    <t>E-01773A</t>
  </si>
  <si>
    <t>jking@ssw.coop</t>
  </si>
  <si>
    <t>Arizona Public Service Company</t>
  </si>
  <si>
    <t>E-01345A</t>
  </si>
  <si>
    <t>Columbus Electric</t>
  </si>
  <si>
    <t>E-01851A</t>
  </si>
  <si>
    <t>chrism@col-coop.com</t>
  </si>
  <si>
    <t xml:space="preserve">Dixie-Escalante Rural </t>
  </si>
  <si>
    <t>E-02044A</t>
  </si>
  <si>
    <t>ladell@dixiepower.com</t>
  </si>
  <si>
    <t>Duncan Valley Electric</t>
  </si>
  <si>
    <t>E-01073A</t>
  </si>
  <si>
    <t>stevel@dvec.org;kimberly@dvec.org</t>
  </si>
  <si>
    <t>Garkane Energy</t>
  </si>
  <si>
    <t>E-01891A</t>
  </si>
  <si>
    <t>marcus.lewis@garkane.com</t>
  </si>
  <si>
    <t>Graham County Electric</t>
  </si>
  <si>
    <t>E-01749A</t>
  </si>
  <si>
    <t>tashby@gce.coop</t>
  </si>
  <si>
    <t>E-01750A</t>
  </si>
  <si>
    <t>pmink@mohaveelectric.com;mcolby@mohaveelectric.com</t>
  </si>
  <si>
    <t>Navopache Electric</t>
  </si>
  <si>
    <t>E-01787A</t>
  </si>
  <si>
    <t>1878 W. White Mountain Blvd.</t>
  </si>
  <si>
    <t>Lakeside</t>
  </si>
  <si>
    <t>ggouker@navopache.org</t>
  </si>
  <si>
    <t>Nobel Americas Energy Solutions, LLC</t>
  </si>
  <si>
    <t>E-03964A</t>
  </si>
  <si>
    <t>GBass@NobleSolutions.com</t>
  </si>
  <si>
    <t>Sulpher Springs Valley Electric</t>
  </si>
  <si>
    <t>E-01575A</t>
  </si>
  <si>
    <t>chuber@ssvec.com;jgross@ssvec.com</t>
  </si>
  <si>
    <t xml:space="preserve">Trico Electric </t>
  </si>
  <si>
    <t>E-01461A</t>
  </si>
  <si>
    <t>bfickett@trico.coop;kathyw@trico.coop</t>
  </si>
  <si>
    <t>TEP</t>
  </si>
  <si>
    <t>E-01933A</t>
  </si>
  <si>
    <t>JoSmith@uns.com;mmorales@tep.com</t>
  </si>
  <si>
    <t>UNS Electric</t>
  </si>
  <si>
    <t>E-04204A</t>
  </si>
  <si>
    <t>System Average Interruption Duration Index (SAIDI)</t>
  </si>
  <si>
    <t>Customer Average Interruption Duration Index (CAIDI)</t>
  </si>
  <si>
    <t>System Average Interruption Frequency Index (SAIFI)</t>
  </si>
  <si>
    <r>
      <rPr>
        <b/>
        <sz val="10"/>
        <color theme="1"/>
        <rFont val="Times New Roman"/>
        <family val="1"/>
      </rPr>
      <t>Note 1:</t>
    </r>
    <r>
      <rPr>
        <sz val="10"/>
        <color theme="1"/>
        <rFont val="Times New Roman"/>
        <family val="1"/>
      </rPr>
      <t xml:space="preserve"> the Pages highlighted in grey require input to properly complete the annual report.  The other pages are linked and therefore automatically populate.</t>
    </r>
  </si>
  <si>
    <t>Distribution System Losses</t>
  </si>
  <si>
    <t>Total Sold</t>
  </si>
  <si>
    <t>Full time equivalent employees</t>
  </si>
  <si>
    <t>Direct Company</t>
  </si>
  <si>
    <t>Outside service</t>
  </si>
  <si>
    <t>President</t>
  </si>
  <si>
    <t>Vice-president</t>
  </si>
  <si>
    <t>Manager</t>
  </si>
  <si>
    <t>Engineering Staff</t>
  </si>
  <si>
    <t>System Operator(s)</t>
  </si>
  <si>
    <t>Meter reader</t>
  </si>
  <si>
    <t>Customer Service</t>
  </si>
  <si>
    <t>Accounting</t>
  </si>
  <si>
    <t>Business Office</t>
  </si>
  <si>
    <t>Rates Department</t>
  </si>
  <si>
    <t>Administrative Staff</t>
  </si>
  <si>
    <r>
      <rPr>
        <b/>
        <sz val="10"/>
        <color theme="1"/>
        <rFont val="Times New Roman"/>
        <family val="1"/>
      </rPr>
      <t>Instructions:</t>
    </r>
    <r>
      <rPr>
        <sz val="10"/>
        <color theme="1"/>
        <rFont val="Times New Roman"/>
        <family val="1"/>
      </rPr>
      <t xml:space="preserve"> Fill out the Grey Cells with the relevant information.  Input 0 or none if there is nothing recorded in that account or there is no applicable information to report.  A full-time employee is based on 2080 total hours per year.  Please calculate partial employees using 2080 hours.</t>
    </r>
  </si>
  <si>
    <t>UTILITY PLANT IN SERVICE (ELECTRIC)</t>
  </si>
  <si>
    <r>
      <rPr>
        <b/>
        <sz val="10"/>
        <color theme="1"/>
        <rFont val="Times New Roman"/>
        <family val="1"/>
      </rPr>
      <t xml:space="preserve">Instructions: </t>
    </r>
    <r>
      <rPr>
        <sz val="10"/>
        <color theme="1"/>
        <rFont val="Times New Roman"/>
        <family val="1"/>
      </rPr>
      <t>Fill out the Grey Cells with the relevant information.  Input 0 or none if there is nothing recorded in that account or there is no applicable information to report.</t>
    </r>
  </si>
  <si>
    <r>
      <rPr>
        <b/>
        <sz val="10"/>
        <color theme="1"/>
        <rFont val="Times New Roman"/>
        <family val="1"/>
      </rPr>
      <t>Instructions:</t>
    </r>
    <r>
      <rPr>
        <sz val="10"/>
        <color theme="1"/>
        <rFont val="Times New Roman"/>
        <family val="1"/>
      </rPr>
      <t xml:space="preserve"> Fill out the Grey Cells with the relevant information.  Input 0 or none if there is nothing recorded in that account or there is no applicable information to report.</t>
    </r>
  </si>
  <si>
    <t>Total number of employees</t>
  </si>
  <si>
    <t>htaylor@fmi.com; dmedina@fmi.com</t>
  </si>
  <si>
    <t>PO Drawer 9</t>
  </si>
  <si>
    <t>Ajo</t>
  </si>
  <si>
    <t>Morenci</t>
  </si>
  <si>
    <t>PO Box 53999</t>
  </si>
  <si>
    <t>Station 9708</t>
  </si>
  <si>
    <t>Kerri.Carnes@aps.com</t>
  </si>
  <si>
    <t>85072-3999</t>
  </si>
  <si>
    <t>Phoenix</t>
  </si>
  <si>
    <t>401 W. A St., Ste. 500</t>
  </si>
  <si>
    <t>CA</t>
  </si>
  <si>
    <t>Calpine Energy Solutions, LLC</t>
  </si>
  <si>
    <t>San Diego</t>
  </si>
  <si>
    <t>PO Box 68</t>
  </si>
  <si>
    <t>Attn:  Melissa Morales</t>
  </si>
  <si>
    <t>PO Box 711, Mailstop HQE910</t>
  </si>
  <si>
    <t>Tucson</t>
  </si>
  <si>
    <t>MW</t>
  </si>
  <si>
    <t>KW</t>
  </si>
  <si>
    <t>Distribution Losses</t>
  </si>
  <si>
    <t>Transmission Losses</t>
  </si>
  <si>
    <t>Month</t>
  </si>
  <si>
    <t>Termination without Notice R14-2-211.B</t>
  </si>
  <si>
    <t>Termination with Notice R14-2-211.C</t>
  </si>
  <si>
    <t>January</t>
  </si>
  <si>
    <t>February</t>
  </si>
  <si>
    <t>March</t>
  </si>
  <si>
    <t>April</t>
  </si>
  <si>
    <t>May</t>
  </si>
  <si>
    <t>June</t>
  </si>
  <si>
    <t>July</t>
  </si>
  <si>
    <t>August</t>
  </si>
  <si>
    <t>September</t>
  </si>
  <si>
    <t>October</t>
  </si>
  <si>
    <t>November</t>
  </si>
  <si>
    <t>December</t>
  </si>
  <si>
    <t>Other (description):</t>
  </si>
  <si>
    <r>
      <rPr>
        <b/>
        <sz val="10"/>
        <color theme="1"/>
        <rFont val="Times New Roman"/>
        <family val="1"/>
      </rPr>
      <t>Instructions:</t>
    </r>
    <r>
      <rPr>
        <sz val="10"/>
        <color theme="1"/>
        <rFont val="Times New Roman"/>
        <family val="1"/>
      </rPr>
      <t xml:space="preserve"> Fill out the Grey Cells with the relevent information.  Input 0 or none if there is nothing recorded in that account or there is no applicable information to report.</t>
    </r>
  </si>
  <si>
    <t>AR8</t>
  </si>
  <si>
    <t>AR7</t>
  </si>
  <si>
    <t>ELECTRIC UTILITY ANNUAL REPORT</t>
  </si>
  <si>
    <t>Important changes during the year</t>
  </si>
  <si>
    <t>For those companies not subject to the affiliated interest rules, has there been a change in ownership or direct control during the year?</t>
  </si>
  <si>
    <t>If yes, please provide specific details in the box below.</t>
  </si>
  <si>
    <t>Has the company been notified by any other regulatory authorities during the year, that they are out of compliance?</t>
  </si>
  <si>
    <t>AR 2-2</t>
  </si>
  <si>
    <t>Morenci Water &amp; Electric Co. - Electric</t>
  </si>
  <si>
    <t>UTILITY SHUTOFFS / DISCONNECTS</t>
  </si>
  <si>
    <t>12/31/20</t>
  </si>
  <si>
    <t>PO Box 670</t>
  </si>
  <si>
    <t>Benson</t>
  </si>
  <si>
    <t>PO Box 63170</t>
  </si>
  <si>
    <t>Deming</t>
  </si>
  <si>
    <t>NM</t>
  </si>
  <si>
    <t>71 E. Hwy 56</t>
  </si>
  <si>
    <t>Beryl</t>
  </si>
  <si>
    <t>884714-5197</t>
  </si>
  <si>
    <t>UT</t>
  </si>
  <si>
    <t>PO Box 440</t>
  </si>
  <si>
    <t>Duncan</t>
  </si>
  <si>
    <t>PO Box 465</t>
  </si>
  <si>
    <t>Loa</t>
  </si>
  <si>
    <t>PO Drawer B</t>
  </si>
  <si>
    <t>Mohave Electric Cooperative, Inc.</t>
  </si>
  <si>
    <t>PO Box 22530</t>
  </si>
  <si>
    <t>Bullhead City</t>
  </si>
  <si>
    <t>86439-2530</t>
  </si>
  <si>
    <t>350 N. Haskill Ave.</t>
  </si>
  <si>
    <t>Willcox</t>
  </si>
  <si>
    <t>PO Box 930</t>
  </si>
  <si>
    <t>Marana</t>
  </si>
  <si>
    <t>85653-0930</t>
  </si>
  <si>
    <t>Email: Util-Compliance@azcc.gov, mail or deliver the completed Annual Report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</si>
</sst>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m/d/yy;@"/>
    <numFmt numFmtId="165" formatCode="#,##0.0_);\(#,##0.0\)"/>
  </numFmts>
  <fonts count="26" x14ac:knownFonts="1">
    <font>
      <sz val="10"/>
      <color theme="1"/>
      <name val="Garamond"/>
      <family val="2"/>
    </font>
    <font>
      <sz val="11"/>
      <color theme="1"/>
      <name val="Calibri"/>
      <family val="2"/>
      <scheme val="minor"/>
    </font>
    <font>
      <u/>
      <sz val="10"/>
      <color theme="10"/>
      <name val="Garamond"/>
      <family val="2"/>
    </font>
    <font>
      <sz val="11"/>
      <color theme="1"/>
      <name val="Calibri"/>
      <family val="2"/>
      <scheme val="minor"/>
    </font>
    <font>
      <sz val="10"/>
      <name val="Arial"/>
      <family val="2"/>
    </font>
    <font>
      <sz val="10"/>
      <name val="Arial"/>
      <family val="2"/>
    </font>
    <font>
      <sz val="10"/>
      <color theme="1"/>
      <name val="Garamond"/>
      <family val="2"/>
    </font>
    <font>
      <u/>
      <sz val="7"/>
      <color indexed="12"/>
      <name val="Arial"/>
      <family val="2"/>
    </font>
    <font>
      <sz val="10"/>
      <color indexed="8"/>
      <name val="Arial"/>
      <family val="2"/>
    </font>
    <font>
      <sz val="10"/>
      <color indexed="8"/>
      <name val="Arial"/>
      <family val="2"/>
    </font>
    <font>
      <sz val="10"/>
      <color theme="1"/>
      <name val="Times New Roman"/>
      <family val="1"/>
    </font>
    <font>
      <b/>
      <sz val="10"/>
      <color theme="1"/>
      <name val="Times New Roman"/>
      <family val="1"/>
    </font>
    <font>
      <u/>
      <sz val="10"/>
      <color theme="10"/>
      <name val="Times New Roman"/>
      <family val="1"/>
    </font>
    <font>
      <sz val="14"/>
      <color theme="1"/>
      <name val="Times New Roman"/>
      <family val="1"/>
    </font>
    <font>
      <b/>
      <sz val="14"/>
      <color theme="1"/>
      <name val="Times New Roman"/>
      <family val="1"/>
    </font>
    <font>
      <u/>
      <sz val="14"/>
      <color theme="10"/>
      <name val="Times New Roman"/>
      <family val="1"/>
    </font>
    <font>
      <b/>
      <u/>
      <sz val="14"/>
      <name val="Times New Roman"/>
      <family val="1"/>
    </font>
    <font>
      <b/>
      <u/>
      <sz val="14"/>
      <color theme="1"/>
      <name val="Times New Roman"/>
      <family val="1"/>
    </font>
    <font>
      <sz val="11"/>
      <color theme="1"/>
      <name val="Times New Roman"/>
      <family val="1"/>
    </font>
    <font>
      <u/>
      <sz val="11"/>
      <color theme="1"/>
      <name val="Times New Roman"/>
      <family val="1"/>
    </font>
    <font>
      <sz val="12"/>
      <color theme="1"/>
      <name val="Times New Roman"/>
      <family val="1"/>
    </font>
    <font>
      <b/>
      <sz val="10"/>
      <name val="Times New Roman"/>
      <family val="1"/>
    </font>
    <font>
      <sz val="10"/>
      <name val="Times New Roman"/>
      <family val="1"/>
    </font>
    <font>
      <sz val="10"/>
      <color indexed="8"/>
      <name val="Times New Roman"/>
      <family val="1"/>
    </font>
    <font>
      <u/>
      <sz val="10"/>
      <color indexed="12"/>
      <name val="Times New Roman"/>
      <family val="1"/>
    </font>
    <font>
      <sz val="11"/>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indexed="22"/>
        <bgColor indexed="0"/>
      </patternFill>
    </fill>
    <fill>
      <patternFill patternType="solid">
        <fgColor rgb="FFFFFF00"/>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style="thin">
        <color indexed="22"/>
      </left>
      <right/>
      <top/>
      <bottom/>
      <diagonal/>
    </border>
    <border>
      <left style="thin">
        <color indexed="64"/>
      </left>
      <right style="thin">
        <color indexed="64"/>
      </right>
      <top style="medium">
        <color indexed="64"/>
      </top>
      <bottom style="thin">
        <color indexed="64"/>
      </bottom>
      <diagonal/>
    </border>
  </borders>
  <cellStyleXfs count="24">
    <xf numFmtId="0" fontId="0" fillId="0" borderId="0"/>
    <xf numFmtId="0" fontId="2" fillId="0" borderId="0" applyNumberForma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9" fontId="4" fillId="0" borderId="0" applyFont="0" applyFill="0" applyBorder="0" applyAlignment="0" applyProtection="0"/>
    <xf numFmtId="43" fontId="4" fillId="0" borderId="0" applyFont="0" applyFill="0" applyBorder="0" applyAlignment="0" applyProtection="0"/>
    <xf numFmtId="0" fontId="5" fillId="0" borderId="0"/>
    <xf numFmtId="44" fontId="6"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xf numFmtId="0" fontId="9" fillId="0" borderId="0"/>
    <xf numFmtId="0" fontId="4" fillId="0" borderId="0"/>
    <xf numFmtId="43" fontId="1" fillId="0" borderId="0" applyFont="0" applyFill="0" applyBorder="0" applyAlignment="0" applyProtection="0"/>
  </cellStyleXfs>
  <cellXfs count="389">
    <xf numFmtId="0" fontId="0" fillId="0" borderId="0" xfId="0"/>
    <xf numFmtId="0" fontId="10" fillId="0" borderId="0" xfId="0" applyFont="1" applyProtection="1"/>
    <xf numFmtId="0" fontId="10" fillId="0" borderId="0" xfId="0" applyFont="1" applyAlignment="1" applyProtection="1">
      <alignment horizontal="right"/>
    </xf>
    <xf numFmtId="0" fontId="10" fillId="0" borderId="0" xfId="0" applyFont="1"/>
    <xf numFmtId="49" fontId="10" fillId="0" borderId="0" xfId="0" applyNumberFormat="1" applyFont="1" applyProtection="1"/>
    <xf numFmtId="0" fontId="10" fillId="0" borderId="0" xfId="0" applyFont="1" applyAlignment="1" applyProtection="1">
      <alignment horizontal="center" vertical="center"/>
    </xf>
    <xf numFmtId="0" fontId="10" fillId="0" borderId="0" xfId="0" applyFont="1" applyFill="1" applyProtection="1"/>
    <xf numFmtId="0" fontId="10" fillId="0" borderId="0" xfId="0" applyFont="1" applyFill="1" applyBorder="1" applyAlignment="1" applyProtection="1">
      <alignment horizontal="left"/>
    </xf>
    <xf numFmtId="164" fontId="10" fillId="0" borderId="0" xfId="0" applyNumberFormat="1" applyFont="1" applyFill="1" applyBorder="1" applyAlignment="1" applyProtection="1">
      <alignment horizontal="left"/>
      <protection locked="0"/>
    </xf>
    <xf numFmtId="0" fontId="11" fillId="0" borderId="0" xfId="0" applyFont="1" applyAlignment="1" applyProtection="1">
      <alignment horizontal="left"/>
    </xf>
    <xf numFmtId="0" fontId="11" fillId="0" borderId="0" xfId="0" applyFont="1"/>
    <xf numFmtId="0" fontId="12" fillId="0" borderId="0" xfId="1" applyFont="1" applyFill="1" applyProtection="1"/>
    <xf numFmtId="0" fontId="12" fillId="0" borderId="0" xfId="1" applyFont="1" applyProtection="1"/>
    <xf numFmtId="0" fontId="10" fillId="0" borderId="0" xfId="0" applyFont="1" applyBorder="1" applyProtection="1"/>
    <xf numFmtId="0" fontId="10" fillId="0" borderId="0" xfId="0" applyFont="1" applyBorder="1" applyAlignment="1" applyProtection="1">
      <alignment vertical="top" wrapText="1"/>
    </xf>
    <xf numFmtId="0" fontId="10" fillId="0" borderId="0" xfId="0" applyFont="1" applyBorder="1"/>
    <xf numFmtId="0" fontId="10" fillId="0" borderId="0" xfId="0" applyFont="1" applyAlignment="1">
      <alignment horizontal="center" vertical="center"/>
    </xf>
    <xf numFmtId="0" fontId="10" fillId="0" borderId="0" xfId="0" applyFont="1" applyBorder="1" applyAlignment="1" applyProtection="1">
      <alignment horizontal="left" vertical="top" wrapText="1"/>
    </xf>
    <xf numFmtId="0" fontId="13" fillId="0" borderId="0" xfId="0" applyFont="1" applyProtection="1"/>
    <xf numFmtId="0" fontId="13" fillId="0" borderId="0" xfId="15" applyFont="1" applyProtection="1"/>
    <xf numFmtId="0" fontId="13" fillId="0" borderId="0" xfId="15" applyFont="1" applyProtection="1">
      <protection locked="0"/>
    </xf>
    <xf numFmtId="0" fontId="13" fillId="0" borderId="0" xfId="15" applyFont="1" applyAlignment="1" applyProtection="1">
      <alignment horizontal="left"/>
    </xf>
    <xf numFmtId="0" fontId="13" fillId="0" borderId="0" xfId="15" applyFont="1" applyAlignment="1" applyProtection="1">
      <alignment horizontal="right"/>
    </xf>
    <xf numFmtId="164" fontId="13" fillId="0" borderId="0" xfId="15" applyNumberFormat="1" applyFont="1" applyProtection="1"/>
    <xf numFmtId="0" fontId="13" fillId="0" borderId="0" xfId="15" applyFont="1" applyFill="1" applyBorder="1" applyAlignment="1" applyProtection="1"/>
    <xf numFmtId="0" fontId="15" fillId="0" borderId="0" xfId="1" applyFont="1" applyProtection="1">
      <protection locked="0"/>
    </xf>
    <xf numFmtId="0" fontId="13" fillId="0" borderId="0" xfId="15" applyFont="1" applyAlignment="1" applyProtection="1">
      <protection locked="0"/>
    </xf>
    <xf numFmtId="0" fontId="13" fillId="0" borderId="0" xfId="15" applyFont="1" applyBorder="1" applyAlignment="1" applyProtection="1"/>
    <xf numFmtId="0" fontId="13" fillId="0" borderId="0" xfId="15" applyFont="1" applyBorder="1" applyAlignment="1" applyProtection="1">
      <alignment horizontal="left"/>
    </xf>
    <xf numFmtId="0" fontId="13" fillId="0" borderId="0" xfId="0" applyFont="1" applyFill="1" applyBorder="1" applyAlignment="1" applyProtection="1">
      <alignment vertical="center"/>
      <protection locked="0"/>
    </xf>
    <xf numFmtId="49" fontId="13" fillId="0" borderId="4" xfId="0" applyNumberFormat="1" applyFont="1" applyFill="1" applyBorder="1" applyAlignment="1" applyProtection="1">
      <alignment vertical="center"/>
      <protection locked="0"/>
    </xf>
    <xf numFmtId="0" fontId="13" fillId="0" borderId="0" xfId="0" applyFont="1" applyFill="1" applyBorder="1" applyAlignment="1" applyProtection="1">
      <alignment vertical="center"/>
    </xf>
    <xf numFmtId="0" fontId="13" fillId="0" borderId="0" xfId="15" applyFont="1" applyBorder="1" applyProtection="1"/>
    <xf numFmtId="0" fontId="13" fillId="0" borderId="0" xfId="15" applyFont="1" applyBorder="1" applyProtection="1">
      <protection locked="0"/>
    </xf>
    <xf numFmtId="14" fontId="13" fillId="0" borderId="4" xfId="15" applyNumberFormat="1" applyFont="1" applyBorder="1" applyAlignment="1" applyProtection="1">
      <alignment horizontal="left"/>
    </xf>
    <xf numFmtId="49" fontId="13" fillId="0" borderId="0" xfId="0" applyNumberFormat="1" applyFont="1" applyFill="1" applyBorder="1" applyAlignment="1" applyProtection="1">
      <alignment vertical="center"/>
      <protection locked="0"/>
    </xf>
    <xf numFmtId="0" fontId="13" fillId="0" borderId="0" xfId="15" applyFont="1" applyBorder="1" applyAlignment="1" applyProtection="1">
      <alignment horizontal="center"/>
    </xf>
    <xf numFmtId="0" fontId="13" fillId="0" borderId="0" xfId="15" applyFont="1" applyBorder="1" applyAlignment="1" applyProtection="1">
      <alignment horizontal="center" vertical="center"/>
    </xf>
    <xf numFmtId="0" fontId="18" fillId="0" borderId="0" xfId="15" applyFont="1" applyAlignment="1" applyProtection="1">
      <alignment horizontal="left"/>
    </xf>
    <xf numFmtId="0" fontId="19" fillId="0" borderId="0" xfId="15" applyNumberFormat="1" applyFont="1" applyBorder="1" applyProtection="1"/>
    <xf numFmtId="0" fontId="18" fillId="0" borderId="0" xfId="15" applyFont="1" applyBorder="1" applyProtection="1"/>
    <xf numFmtId="0" fontId="18" fillId="0" borderId="0" xfId="15" applyFont="1" applyProtection="1"/>
    <xf numFmtId="0" fontId="18" fillId="0" borderId="0" xfId="15" applyFont="1" applyAlignment="1" applyProtection="1">
      <alignment horizontal="right"/>
    </xf>
    <xf numFmtId="0" fontId="12" fillId="0" borderId="0" xfId="1" applyFont="1" applyProtection="1">
      <protection locked="0"/>
    </xf>
    <xf numFmtId="0" fontId="10" fillId="0" borderId="4" xfId="0" applyFont="1" applyFill="1" applyBorder="1" applyAlignment="1" applyProtection="1">
      <alignment horizontal="left" vertical="center"/>
      <protection locked="0"/>
    </xf>
    <xf numFmtId="0" fontId="18" fillId="0" borderId="0" xfId="0" applyFont="1" applyAlignment="1">
      <alignment horizontal="right"/>
    </xf>
    <xf numFmtId="0" fontId="10" fillId="0" borderId="0" xfId="0" applyFont="1" applyFill="1" applyBorder="1" applyAlignment="1" applyProtection="1">
      <alignment horizontal="left" vertical="center"/>
      <protection locked="0"/>
    </xf>
    <xf numFmtId="0" fontId="18" fillId="0" borderId="0" xfId="15" applyFont="1" applyFill="1" applyBorder="1" applyAlignment="1" applyProtection="1">
      <alignment horizontal="center"/>
    </xf>
    <xf numFmtId="0" fontId="18" fillId="0" borderId="0" xfId="15" applyFont="1" applyFill="1" applyProtection="1"/>
    <xf numFmtId="0" fontId="10" fillId="0" borderId="6" xfId="0" applyFont="1" applyFill="1" applyBorder="1" applyAlignment="1" applyProtection="1">
      <alignment horizontal="left" vertical="center"/>
      <protection locked="0"/>
    </xf>
    <xf numFmtId="0" fontId="18" fillId="0" borderId="0" xfId="15" applyFont="1" applyProtection="1">
      <protection locked="0"/>
    </xf>
    <xf numFmtId="0" fontId="10" fillId="0" borderId="0" xfId="15" applyFont="1" applyProtection="1"/>
    <xf numFmtId="0" fontId="10" fillId="0" borderId="0" xfId="15" applyFont="1" applyAlignment="1" applyProtection="1">
      <alignment horizontal="left"/>
    </xf>
    <xf numFmtId="0" fontId="10" fillId="0" borderId="0" xfId="15" applyFont="1" applyAlignment="1" applyProtection="1">
      <alignment horizontal="center"/>
    </xf>
    <xf numFmtId="0" fontId="10" fillId="0" borderId="0" xfId="15" applyFont="1" applyBorder="1" applyProtection="1"/>
    <xf numFmtId="0" fontId="10" fillId="0" borderId="0" xfId="15" applyFont="1" applyBorder="1" applyAlignment="1" applyProtection="1">
      <alignment horizontal="center"/>
    </xf>
    <xf numFmtId="0" fontId="10" fillId="0" borderId="4" xfId="0" applyFont="1" applyFill="1" applyBorder="1" applyAlignment="1" applyProtection="1">
      <alignment horizontal="right" vertical="center"/>
      <protection locked="0"/>
    </xf>
    <xf numFmtId="14" fontId="10" fillId="0" borderId="0" xfId="0" applyNumberFormat="1" applyFont="1" applyFill="1" applyBorder="1" applyAlignment="1" applyProtection="1">
      <alignment vertical="center"/>
    </xf>
    <xf numFmtId="14" fontId="10"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horizontal="left" vertical="center"/>
    </xf>
    <xf numFmtId="5" fontId="10" fillId="0" borderId="0" xfId="4" applyNumberFormat="1" applyFont="1" applyFill="1" applyBorder="1" applyProtection="1"/>
    <xf numFmtId="5" fontId="10" fillId="0" borderId="0" xfId="4" applyNumberFormat="1" applyFont="1" applyFill="1" applyBorder="1" applyProtection="1">
      <protection locked="0"/>
    </xf>
    <xf numFmtId="10" fontId="10" fillId="0" borderId="0" xfId="4" applyNumberFormat="1" applyFont="1" applyFill="1" applyBorder="1" applyProtection="1"/>
    <xf numFmtId="10" fontId="10" fillId="0" borderId="0" xfId="4" applyNumberFormat="1" applyFont="1" applyFill="1" applyBorder="1" applyProtection="1">
      <protection locked="0"/>
    </xf>
    <xf numFmtId="0" fontId="10" fillId="0" borderId="0" xfId="15" applyFont="1" applyBorder="1" applyProtection="1">
      <protection locked="0"/>
    </xf>
    <xf numFmtId="0" fontId="11" fillId="0" borderId="0" xfId="15" applyFont="1" applyBorder="1" applyAlignment="1" applyProtection="1"/>
    <xf numFmtId="0" fontId="10" fillId="0" borderId="4" xfId="15" applyFont="1" applyBorder="1" applyProtection="1"/>
    <xf numFmtId="0" fontId="10" fillId="0" borderId="4" xfId="15" applyFont="1" applyBorder="1" applyAlignment="1" applyProtection="1">
      <alignment horizontal="center"/>
    </xf>
    <xf numFmtId="37" fontId="10" fillId="0" borderId="4" xfId="0" applyNumberFormat="1" applyFont="1" applyFill="1" applyBorder="1" applyAlignment="1" applyProtection="1">
      <alignment horizontal="right" vertical="center"/>
      <protection locked="0"/>
    </xf>
    <xf numFmtId="37" fontId="10" fillId="0" borderId="4" xfId="4" applyNumberFormat="1" applyFont="1" applyFill="1" applyBorder="1" applyAlignment="1" applyProtection="1">
      <alignment horizontal="right"/>
      <protection locked="0"/>
    </xf>
    <xf numFmtId="0" fontId="11" fillId="0" borderId="12" xfId="15" applyFont="1" applyBorder="1" applyAlignment="1" applyProtection="1">
      <alignment horizontal="right"/>
    </xf>
    <xf numFmtId="37" fontId="10" fillId="0" borderId="4" xfId="4" applyNumberFormat="1" applyFont="1" applyFill="1" applyBorder="1" applyAlignment="1" applyProtection="1">
      <alignment horizontal="right"/>
    </xf>
    <xf numFmtId="0" fontId="11" fillId="0" borderId="0" xfId="15" applyFont="1" applyBorder="1" applyAlignment="1" applyProtection="1">
      <alignment horizontal="right"/>
    </xf>
    <xf numFmtId="37" fontId="10" fillId="0" borderId="0" xfId="4" applyNumberFormat="1" applyFont="1" applyFill="1" applyBorder="1" applyProtection="1"/>
    <xf numFmtId="0" fontId="10" fillId="0" borderId="6" xfId="15" applyFont="1" applyBorder="1" applyProtection="1"/>
    <xf numFmtId="0" fontId="10" fillId="0" borderId="4" xfId="15" applyFont="1" applyBorder="1" applyAlignment="1" applyProtection="1">
      <alignment wrapText="1"/>
    </xf>
    <xf numFmtId="0" fontId="11" fillId="0" borderId="0" xfId="15" applyFont="1" applyProtection="1"/>
    <xf numFmtId="0" fontId="10" fillId="0" borderId="0" xfId="15" applyFont="1" applyAlignment="1" applyProtection="1">
      <alignment horizontal="right"/>
    </xf>
    <xf numFmtId="0" fontId="18" fillId="0" borderId="0" xfId="0" applyFont="1" applyAlignment="1">
      <alignment horizontal="left" vertical="center" indent="1"/>
    </xf>
    <xf numFmtId="0" fontId="10" fillId="0" borderId="0" xfId="15" applyFont="1" applyFill="1" applyBorder="1" applyProtection="1"/>
    <xf numFmtId="0" fontId="10" fillId="0" borderId="0" xfId="15" applyFont="1" applyFill="1" applyBorder="1" applyAlignment="1" applyProtection="1">
      <alignment horizontal="center"/>
    </xf>
    <xf numFmtId="0" fontId="11" fillId="0" borderId="4" xfId="15" applyFont="1" applyBorder="1" applyProtection="1"/>
    <xf numFmtId="0" fontId="10" fillId="0" borderId="0" xfId="15" applyFont="1" applyBorder="1" applyAlignment="1" applyProtection="1">
      <alignment vertical="top" wrapText="1"/>
    </xf>
    <xf numFmtId="0" fontId="10" fillId="0" borderId="0" xfId="15" applyFont="1" applyFill="1" applyBorder="1" applyAlignment="1" applyProtection="1"/>
    <xf numFmtId="0" fontId="11" fillId="0" borderId="0" xfId="15" applyFont="1" applyAlignment="1" applyProtection="1">
      <alignment horizontal="right"/>
    </xf>
    <xf numFmtId="0" fontId="10" fillId="0" borderId="0" xfId="15" applyFont="1" applyFill="1" applyAlignment="1" applyProtection="1"/>
    <xf numFmtId="0" fontId="10" fillId="0" borderId="0" xfId="15" applyFont="1" applyAlignment="1" applyProtection="1"/>
    <xf numFmtId="49" fontId="10" fillId="0" borderId="0" xfId="15" applyNumberFormat="1" applyFont="1" applyAlignment="1" applyProtection="1">
      <alignment horizontal="right"/>
    </xf>
    <xf numFmtId="44" fontId="10" fillId="0" borderId="0" xfId="16" applyFont="1" applyFill="1" applyBorder="1" applyAlignment="1" applyProtection="1"/>
    <xf numFmtId="0" fontId="10" fillId="0" borderId="0" xfId="15" applyFont="1" applyBorder="1" applyAlignment="1" applyProtection="1">
      <alignment horizontal="left"/>
    </xf>
    <xf numFmtId="0" fontId="10" fillId="0" borderId="0" xfId="15" applyFont="1" applyBorder="1" applyAlignment="1" applyProtection="1"/>
    <xf numFmtId="0" fontId="10" fillId="0" borderId="5" xfId="15" applyFont="1" applyBorder="1" applyProtection="1"/>
    <xf numFmtId="0" fontId="10" fillId="0" borderId="0" xfId="15" applyFont="1" applyAlignment="1" applyProtection="1">
      <alignment horizontal="left" wrapText="1"/>
    </xf>
    <xf numFmtId="0" fontId="10" fillId="0" borderId="0" xfId="15" applyFont="1" applyProtection="1">
      <protection locked="0"/>
    </xf>
    <xf numFmtId="0" fontId="10" fillId="0" borderId="6" xfId="15" applyFont="1" applyBorder="1" applyAlignment="1" applyProtection="1">
      <alignment horizontal="center" vertical="top" wrapText="1"/>
    </xf>
    <xf numFmtId="0" fontId="10" fillId="0" borderId="6" xfId="15" applyFont="1" applyBorder="1" applyAlignment="1" applyProtection="1">
      <alignment horizontal="center" vertical="top"/>
    </xf>
    <xf numFmtId="0" fontId="10" fillId="0" borderId="4" xfId="15" applyFont="1" applyFill="1" applyBorder="1" applyAlignment="1" applyProtection="1">
      <alignment horizontal="center" vertical="top"/>
    </xf>
    <xf numFmtId="0" fontId="10" fillId="0" borderId="4" xfId="15" applyFont="1" applyFill="1" applyBorder="1" applyAlignment="1" applyProtection="1">
      <alignment vertical="top"/>
    </xf>
    <xf numFmtId="5" fontId="10" fillId="0" borderId="4" xfId="4" applyNumberFormat="1" applyFont="1" applyFill="1" applyBorder="1" applyProtection="1">
      <protection locked="0"/>
    </xf>
    <xf numFmtId="5" fontId="10" fillId="0" borderId="4" xfId="4" applyNumberFormat="1" applyFont="1" applyFill="1" applyBorder="1" applyProtection="1"/>
    <xf numFmtId="5" fontId="10" fillId="0" borderId="4" xfId="14" applyNumberFormat="1" applyFont="1" applyFill="1" applyBorder="1" applyProtection="1"/>
    <xf numFmtId="0" fontId="10" fillId="0" borderId="0" xfId="15" applyFont="1" applyFill="1" applyProtection="1"/>
    <xf numFmtId="37" fontId="10" fillId="0" borderId="4" xfId="4" applyNumberFormat="1" applyFont="1" applyFill="1" applyBorder="1" applyProtection="1">
      <protection locked="0"/>
    </xf>
    <xf numFmtId="37" fontId="10" fillId="0" borderId="4" xfId="4" applyNumberFormat="1" applyFont="1" applyFill="1" applyBorder="1" applyProtection="1"/>
    <xf numFmtId="37" fontId="10" fillId="0" borderId="4" xfId="14" applyNumberFormat="1" applyFont="1" applyFill="1" applyBorder="1" applyProtection="1"/>
    <xf numFmtId="0" fontId="11" fillId="0" borderId="4" xfId="15" applyFont="1" applyBorder="1" applyAlignment="1" applyProtection="1">
      <alignment vertical="top"/>
    </xf>
    <xf numFmtId="5" fontId="11" fillId="0" borderId="9" xfId="14" applyNumberFormat="1" applyFont="1" applyFill="1" applyBorder="1" applyProtection="1"/>
    <xf numFmtId="0" fontId="10" fillId="0" borderId="0" xfId="15" applyFont="1" applyAlignment="1" applyProtection="1">
      <alignment horizontal="center" wrapText="1"/>
    </xf>
    <xf numFmtId="0" fontId="10" fillId="0" borderId="0" xfId="15" applyFont="1" applyAlignment="1" applyProtection="1">
      <alignment horizontal="center"/>
      <protection locked="0"/>
    </xf>
    <xf numFmtId="0" fontId="10" fillId="0" borderId="4" xfId="0" applyFont="1" applyBorder="1" applyAlignment="1" applyProtection="1">
      <alignment horizontal="center" vertical="center" wrapText="1"/>
    </xf>
    <xf numFmtId="0" fontId="10" fillId="0" borderId="4" xfId="15" applyFont="1" applyFill="1" applyBorder="1" applyAlignment="1" applyProtection="1">
      <alignment horizontal="left" vertical="top"/>
    </xf>
    <xf numFmtId="5" fontId="10" fillId="0" borderId="4" xfId="16" applyNumberFormat="1" applyFont="1" applyFill="1" applyBorder="1" applyProtection="1"/>
    <xf numFmtId="10" fontId="10" fillId="0" borderId="4" xfId="4" applyNumberFormat="1" applyFont="1" applyFill="1" applyBorder="1" applyProtection="1">
      <protection locked="0"/>
    </xf>
    <xf numFmtId="5" fontId="10" fillId="0" borderId="4" xfId="16" applyNumberFormat="1" applyFont="1" applyFill="1" applyBorder="1" applyProtection="1">
      <protection locked="0"/>
    </xf>
    <xf numFmtId="37" fontId="10" fillId="0" borderId="4" xfId="17" applyNumberFormat="1" applyFont="1" applyFill="1" applyBorder="1" applyProtection="1"/>
    <xf numFmtId="37" fontId="10" fillId="0" borderId="4" xfId="16" applyNumberFormat="1" applyFont="1" applyFill="1" applyBorder="1" applyProtection="1">
      <protection locked="0"/>
    </xf>
    <xf numFmtId="0" fontId="10" fillId="0" borderId="4" xfId="15" applyFont="1" applyBorder="1" applyAlignment="1" applyProtection="1">
      <alignment horizontal="center" vertical="top"/>
    </xf>
    <xf numFmtId="5" fontId="10" fillId="0" borderId="6" xfId="17" applyNumberFormat="1" applyFont="1" applyFill="1" applyBorder="1" applyProtection="1"/>
    <xf numFmtId="43" fontId="10" fillId="0" borderId="6" xfId="17" applyFont="1" applyFill="1" applyBorder="1" applyProtection="1"/>
    <xf numFmtId="0" fontId="11" fillId="0" borderId="0" xfId="15" applyFont="1" applyBorder="1" applyAlignment="1" applyProtection="1">
      <alignment vertical="top"/>
    </xf>
    <xf numFmtId="44" fontId="10" fillId="0" borderId="0" xfId="16" applyFont="1" applyFill="1" applyBorder="1" applyProtection="1"/>
    <xf numFmtId="44" fontId="11" fillId="0" borderId="0" xfId="16" applyFont="1" applyFill="1" applyBorder="1" applyProtection="1"/>
    <xf numFmtId="0" fontId="10" fillId="0" borderId="0" xfId="15" applyFont="1" applyAlignment="1" applyProtection="1">
      <alignment wrapText="1"/>
    </xf>
    <xf numFmtId="0" fontId="10" fillId="0" borderId="0" xfId="0" applyFont="1" applyAlignment="1" applyProtection="1">
      <alignment horizontal="left"/>
    </xf>
    <xf numFmtId="0" fontId="11" fillId="0" borderId="6" xfId="15" applyFont="1" applyFill="1" applyBorder="1" applyAlignment="1" applyProtection="1">
      <alignment horizontal="center" vertical="center" wrapText="1"/>
    </xf>
    <xf numFmtId="0" fontId="10" fillId="0" borderId="6" xfId="15" applyFont="1" applyFill="1" applyBorder="1" applyAlignment="1" applyProtection="1">
      <alignment horizontal="center" vertical="top" wrapText="1"/>
    </xf>
    <xf numFmtId="0" fontId="10" fillId="0" borderId="6" xfId="15" applyFont="1" applyFill="1" applyBorder="1" applyAlignment="1" applyProtection="1">
      <alignment horizontal="center" vertical="center" wrapText="1"/>
    </xf>
    <xf numFmtId="0" fontId="11" fillId="0" borderId="4" xfId="15" applyNumberFormat="1" applyFont="1" applyFill="1" applyBorder="1" applyAlignment="1" applyProtection="1">
      <alignment horizontal="center" vertical="center" wrapText="1"/>
    </xf>
    <xf numFmtId="0" fontId="10" fillId="0" borderId="4" xfId="15" applyNumberFormat="1" applyFont="1" applyFill="1" applyBorder="1" applyAlignment="1" applyProtection="1">
      <alignment horizontal="center" vertical="top"/>
    </xf>
    <xf numFmtId="0" fontId="10" fillId="0" borderId="4" xfId="15" applyFont="1" applyFill="1" applyBorder="1" applyAlignment="1" applyProtection="1">
      <alignment horizontal="center" vertical="center" wrapText="1"/>
    </xf>
    <xf numFmtId="0" fontId="11" fillId="0" borderId="4" xfId="15" applyFont="1" applyFill="1" applyBorder="1" applyAlignment="1" applyProtection="1">
      <alignment horizontal="center" vertical="top" wrapText="1"/>
    </xf>
    <xf numFmtId="0" fontId="10" fillId="0" borderId="4" xfId="15" applyFont="1" applyFill="1" applyBorder="1" applyAlignment="1" applyProtection="1">
      <alignment vertical="center" wrapText="1"/>
    </xf>
    <xf numFmtId="0" fontId="11" fillId="0" borderId="4" xfId="15" applyNumberFormat="1" applyFont="1" applyBorder="1" applyAlignment="1" applyProtection="1">
      <alignment horizontal="center" vertical="top"/>
    </xf>
    <xf numFmtId="0" fontId="10" fillId="0" borderId="4" xfId="15" applyFont="1" applyBorder="1" applyAlignment="1" applyProtection="1">
      <alignment vertical="top"/>
    </xf>
    <xf numFmtId="0" fontId="10" fillId="0" borderId="4" xfId="15" applyNumberFormat="1" applyFont="1" applyFill="1" applyBorder="1" applyAlignment="1" applyProtection="1">
      <alignment horizontal="left" vertical="top" wrapText="1"/>
    </xf>
    <xf numFmtId="0" fontId="10" fillId="0" borderId="4" xfId="15" applyNumberFormat="1" applyFont="1" applyBorder="1" applyAlignment="1" applyProtection="1">
      <alignment horizontal="left" vertical="top" wrapText="1"/>
    </xf>
    <xf numFmtId="0" fontId="10" fillId="0" borderId="4" xfId="15" applyNumberFormat="1" applyFont="1" applyFill="1" applyBorder="1" applyAlignment="1" applyProtection="1">
      <alignment vertical="top"/>
    </xf>
    <xf numFmtId="0" fontId="10" fillId="0" borderId="4" xfId="15" applyNumberFormat="1" applyFont="1" applyBorder="1" applyAlignment="1" applyProtection="1">
      <alignment vertical="top"/>
    </xf>
    <xf numFmtId="5" fontId="10" fillId="0" borderId="4" xfId="4" applyNumberFormat="1" applyFont="1" applyFill="1" applyBorder="1" applyAlignment="1" applyProtection="1">
      <protection locked="0"/>
    </xf>
    <xf numFmtId="37" fontId="10" fillId="0" borderId="4" xfId="4" applyNumberFormat="1" applyFont="1" applyFill="1" applyBorder="1" applyAlignment="1" applyProtection="1">
      <protection locked="0"/>
    </xf>
    <xf numFmtId="0" fontId="10" fillId="0" borderId="4" xfId="15" applyNumberFormat="1" applyFont="1" applyFill="1" applyBorder="1" applyAlignment="1" applyProtection="1">
      <alignment horizontal="left" vertical="top"/>
    </xf>
    <xf numFmtId="0" fontId="10" fillId="0" borderId="4" xfId="16" applyNumberFormat="1" applyFont="1" applyBorder="1" applyAlignment="1" applyProtection="1">
      <alignment horizontal="left" vertical="top" wrapText="1"/>
    </xf>
    <xf numFmtId="5" fontId="11" fillId="0" borderId="4" xfId="4" applyNumberFormat="1" applyFont="1" applyFill="1" applyBorder="1" applyProtection="1">
      <protection locked="0"/>
    </xf>
    <xf numFmtId="0" fontId="10" fillId="0" borderId="4" xfId="16" applyNumberFormat="1" applyFont="1" applyFill="1" applyBorder="1" applyAlignment="1" applyProtection="1">
      <alignment horizontal="left" vertical="top" wrapText="1"/>
    </xf>
    <xf numFmtId="0" fontId="10" fillId="0" borderId="4" xfId="17" applyNumberFormat="1" applyFont="1" applyBorder="1" applyAlignment="1" applyProtection="1">
      <alignment horizontal="left" vertical="top" wrapText="1"/>
    </xf>
    <xf numFmtId="0" fontId="10" fillId="0" borderId="4" xfId="15" applyNumberFormat="1" applyFont="1" applyFill="1" applyBorder="1" applyAlignment="1" applyProtection="1">
      <alignment vertical="top" wrapText="1"/>
    </xf>
    <xf numFmtId="0" fontId="10" fillId="0" borderId="4" xfId="17" applyNumberFormat="1" applyFont="1" applyBorder="1" applyAlignment="1" applyProtection="1">
      <alignment vertical="top" wrapText="1"/>
    </xf>
    <xf numFmtId="0" fontId="10" fillId="0" borderId="4" xfId="17" applyNumberFormat="1" applyFont="1" applyFill="1" applyBorder="1" applyAlignment="1" applyProtection="1">
      <alignment horizontal="left" vertical="top" wrapText="1"/>
    </xf>
    <xf numFmtId="0" fontId="11" fillId="0" borderId="4" xfId="15" applyFont="1" applyBorder="1" applyAlignment="1" applyProtection="1">
      <alignment horizontal="left" vertical="top"/>
    </xf>
    <xf numFmtId="0" fontId="11" fillId="0" borderId="6" xfId="15" applyFont="1" applyBorder="1" applyAlignment="1" applyProtection="1">
      <alignment horizontal="left" vertical="top"/>
    </xf>
    <xf numFmtId="5" fontId="11" fillId="0" borderId="6" xfId="16" applyNumberFormat="1" applyFont="1" applyFill="1" applyBorder="1" applyAlignment="1" applyProtection="1">
      <alignment vertical="top"/>
    </xf>
    <xf numFmtId="0" fontId="11" fillId="0" borderId="4" xfId="17" applyNumberFormat="1" applyFont="1" applyBorder="1" applyAlignment="1" applyProtection="1">
      <alignment horizontal="left" vertical="top" wrapText="1"/>
    </xf>
    <xf numFmtId="0" fontId="11" fillId="0" borderId="6" xfId="17" applyNumberFormat="1" applyFont="1" applyBorder="1" applyAlignment="1" applyProtection="1">
      <alignment horizontal="left" vertical="top" wrapText="1"/>
    </xf>
    <xf numFmtId="5" fontId="21" fillId="0" borderId="6" xfId="16" applyNumberFormat="1" applyFont="1" applyFill="1" applyBorder="1" applyProtection="1"/>
    <xf numFmtId="5" fontId="11" fillId="0" borderId="6" xfId="16" applyNumberFormat="1" applyFont="1" applyFill="1" applyBorder="1" applyProtection="1"/>
    <xf numFmtId="0" fontId="11" fillId="0" borderId="4" xfId="15" applyFont="1" applyBorder="1" applyAlignment="1" applyProtection="1">
      <alignment horizontal="center" vertical="top"/>
    </xf>
    <xf numFmtId="5" fontId="10" fillId="0" borderId="4" xfId="15" applyNumberFormat="1" applyFont="1" applyBorder="1" applyAlignment="1" applyProtection="1">
      <alignment vertical="top"/>
    </xf>
    <xf numFmtId="0" fontId="11" fillId="0" borderId="4" xfId="15" applyNumberFormat="1" applyFont="1" applyBorder="1" applyAlignment="1" applyProtection="1">
      <alignment horizontal="center" vertical="top" wrapText="1"/>
    </xf>
    <xf numFmtId="5" fontId="10" fillId="0" borderId="4" xfId="17" applyNumberFormat="1" applyFont="1" applyBorder="1" applyProtection="1"/>
    <xf numFmtId="0" fontId="10" fillId="0" borderId="4" xfId="15" applyNumberFormat="1" applyFont="1" applyBorder="1" applyAlignment="1" applyProtection="1">
      <alignment vertical="top" wrapText="1"/>
    </xf>
    <xf numFmtId="44" fontId="11" fillId="0" borderId="6" xfId="16" applyFont="1" applyFill="1" applyBorder="1" applyAlignment="1" applyProtection="1">
      <alignment vertical="top"/>
    </xf>
    <xf numFmtId="0" fontId="21" fillId="0" borderId="4" xfId="15" applyNumberFormat="1" applyFont="1" applyBorder="1" applyAlignment="1" applyProtection="1">
      <alignment horizontal="left" vertical="top" wrapText="1"/>
    </xf>
    <xf numFmtId="0" fontId="21" fillId="0" borderId="6" xfId="15" applyNumberFormat="1" applyFont="1" applyBorder="1" applyAlignment="1" applyProtection="1">
      <alignment horizontal="left" vertical="top" wrapText="1"/>
    </xf>
    <xf numFmtId="5" fontId="11" fillId="0" borderId="6" xfId="17" applyNumberFormat="1" applyFont="1" applyFill="1" applyBorder="1" applyProtection="1"/>
    <xf numFmtId="5" fontId="21" fillId="0" borderId="18" xfId="16" applyNumberFormat="1" applyFont="1" applyFill="1" applyBorder="1" applyProtection="1"/>
    <xf numFmtId="0" fontId="21" fillId="0" borderId="0" xfId="15" applyNumberFormat="1" applyFont="1" applyBorder="1" applyAlignment="1" applyProtection="1">
      <alignment horizontal="left" vertical="top" wrapText="1"/>
    </xf>
    <xf numFmtId="5" fontId="21" fillId="0" borderId="0" xfId="16" applyNumberFormat="1" applyFont="1" applyFill="1" applyBorder="1" applyProtection="1"/>
    <xf numFmtId="5" fontId="11" fillId="0" borderId="4" xfId="17" applyNumberFormat="1" applyFont="1" applyFill="1" applyBorder="1" applyAlignment="1" applyProtection="1">
      <alignment vertical="top"/>
    </xf>
    <xf numFmtId="44" fontId="21" fillId="0" borderId="0" xfId="16" applyFont="1" applyFill="1" applyBorder="1" applyProtection="1"/>
    <xf numFmtId="5" fontId="11" fillId="0" borderId="4" xfId="16" applyNumberFormat="1" applyFont="1" applyFill="1" applyBorder="1" applyAlignment="1" applyProtection="1">
      <alignment vertical="top"/>
    </xf>
    <xf numFmtId="44" fontId="11" fillId="0" borderId="4" xfId="16" applyFont="1" applyFill="1" applyBorder="1" applyAlignment="1" applyProtection="1">
      <alignment vertical="top"/>
    </xf>
    <xf numFmtId="0" fontId="10" fillId="0" borderId="0" xfId="15" applyFont="1" applyBorder="1" applyAlignment="1" applyProtection="1">
      <alignment horizontal="left" vertical="top"/>
    </xf>
    <xf numFmtId="0" fontId="10" fillId="0" borderId="0" xfId="15" applyFont="1" applyFill="1" applyBorder="1" applyAlignment="1" applyProtection="1">
      <alignment vertical="top"/>
    </xf>
    <xf numFmtId="0" fontId="10" fillId="0" borderId="0" xfId="15" applyNumberFormat="1" applyFont="1" applyBorder="1" applyProtection="1"/>
    <xf numFmtId="5" fontId="21" fillId="0" borderId="4" xfId="15" applyNumberFormat="1" applyFont="1" applyFill="1" applyBorder="1" applyAlignment="1" applyProtection="1">
      <alignment vertical="top"/>
    </xf>
    <xf numFmtId="0" fontId="11" fillId="0" borderId="0" xfId="15" applyFont="1" applyBorder="1" applyAlignment="1" applyProtection="1">
      <alignment horizontal="left" vertical="top"/>
    </xf>
    <xf numFmtId="5" fontId="21" fillId="0" borderId="0" xfId="15" applyNumberFormat="1" applyFont="1" applyFill="1" applyBorder="1" applyAlignment="1" applyProtection="1">
      <alignment vertical="top"/>
    </xf>
    <xf numFmtId="0" fontId="11" fillId="0" borderId="0" xfId="15" applyNumberFormat="1" applyFont="1" applyFill="1" applyBorder="1" applyAlignment="1" applyProtection="1">
      <alignment horizontal="center"/>
    </xf>
    <xf numFmtId="0" fontId="10" fillId="0" borderId="0" xfId="15" applyNumberFormat="1" applyFont="1" applyFill="1" applyBorder="1" applyProtection="1"/>
    <xf numFmtId="43" fontId="10" fillId="0" borderId="0" xfId="17" applyFont="1" applyFill="1" applyBorder="1" applyProtection="1"/>
    <xf numFmtId="0" fontId="22" fillId="0" borderId="0" xfId="15" applyNumberFormat="1" applyFont="1" applyBorder="1" applyAlignment="1" applyProtection="1">
      <alignment horizontal="right" vertical="top"/>
    </xf>
    <xf numFmtId="0" fontId="11" fillId="0" borderId="0" xfId="15" applyFont="1" applyFill="1" applyBorder="1" applyAlignment="1" applyProtection="1">
      <alignment horizontal="left"/>
    </xf>
    <xf numFmtId="0" fontId="11" fillId="0" borderId="0" xfId="15" applyFont="1" applyFill="1" applyBorder="1" applyAlignment="1" applyProtection="1">
      <alignment horizontal="center"/>
    </xf>
    <xf numFmtId="0" fontId="11" fillId="0" borderId="0" xfId="0" applyFont="1" applyAlignment="1" applyProtection="1">
      <alignment horizontal="right"/>
    </xf>
    <xf numFmtId="5" fontId="10" fillId="0" borderId="0" xfId="17" applyNumberFormat="1" applyFont="1" applyFill="1" applyBorder="1" applyProtection="1"/>
    <xf numFmtId="43" fontId="11" fillId="0" borderId="0" xfId="17" applyFont="1" applyFill="1" applyBorder="1" applyProtection="1"/>
    <xf numFmtId="44" fontId="21" fillId="0" borderId="0" xfId="15" applyNumberFormat="1" applyFont="1" applyFill="1" applyBorder="1" applyProtection="1"/>
    <xf numFmtId="0" fontId="11" fillId="0" borderId="0" xfId="15" applyFont="1" applyFill="1" applyBorder="1" applyProtection="1"/>
    <xf numFmtId="0" fontId="10" fillId="0" borderId="0" xfId="15" applyFont="1"/>
    <xf numFmtId="0" fontId="10" fillId="0" borderId="0" xfId="15" applyFont="1" applyBorder="1" applyAlignment="1"/>
    <xf numFmtId="0" fontId="10" fillId="0" borderId="6" xfId="15" applyFont="1" applyFill="1" applyBorder="1" applyAlignment="1" applyProtection="1">
      <alignment horizontal="center" vertical="top"/>
    </xf>
    <xf numFmtId="0" fontId="23" fillId="0" borderId="6" xfId="15" applyFont="1" applyFill="1" applyBorder="1" applyAlignment="1" applyProtection="1">
      <alignment horizontal="center" vertical="top" wrapText="1"/>
    </xf>
    <xf numFmtId="0" fontId="10" fillId="0" borderId="4" xfId="15" applyFont="1" applyBorder="1" applyAlignment="1" applyProtection="1">
      <alignment horizontal="center" vertical="top" wrapText="1"/>
    </xf>
    <xf numFmtId="0" fontId="10" fillId="0" borderId="4" xfId="15" applyFont="1" applyBorder="1" applyAlignment="1" applyProtection="1"/>
    <xf numFmtId="5" fontId="10" fillId="0" borderId="4" xfId="15" applyNumberFormat="1" applyFont="1" applyBorder="1" applyProtection="1"/>
    <xf numFmtId="37" fontId="10" fillId="0" borderId="6" xfId="4" applyNumberFormat="1" applyFont="1" applyFill="1" applyBorder="1" applyProtection="1">
      <protection locked="0"/>
    </xf>
    <xf numFmtId="5" fontId="11" fillId="0" borderId="4" xfId="16" applyNumberFormat="1" applyFont="1" applyFill="1" applyBorder="1" applyProtection="1"/>
    <xf numFmtId="0" fontId="11" fillId="0" borderId="4" xfId="15" applyFont="1" applyBorder="1" applyAlignment="1" applyProtection="1">
      <alignment vertical="top" wrapText="1"/>
    </xf>
    <xf numFmtId="5" fontId="11" fillId="0" borderId="18" xfId="16" applyNumberFormat="1" applyFont="1" applyFill="1" applyBorder="1" applyProtection="1"/>
    <xf numFmtId="0" fontId="10" fillId="0" borderId="0" xfId="0" applyFont="1" applyAlignment="1">
      <alignment horizontal="left" vertical="center" wrapText="1"/>
    </xf>
    <xf numFmtId="37" fontId="10" fillId="0" borderId="0" xfId="0" applyNumberFormat="1" applyFont="1" applyFill="1" applyBorder="1" applyAlignment="1" applyProtection="1">
      <alignment horizontal="center" vertical="center"/>
      <protection locked="0"/>
    </xf>
    <xf numFmtId="0" fontId="22" fillId="0" borderId="4" xfId="15" applyFont="1" applyFill="1" applyBorder="1" applyAlignment="1" applyProtection="1">
      <alignment vertical="top"/>
    </xf>
    <xf numFmtId="0" fontId="10" fillId="0" borderId="4" xfId="15" applyFont="1" applyFill="1" applyBorder="1" applyAlignment="1" applyProtection="1">
      <alignment vertical="top" wrapText="1"/>
    </xf>
    <xf numFmtId="0" fontId="11" fillId="0" borderId="4" xfId="15" applyFont="1" applyFill="1" applyBorder="1" applyAlignment="1" applyProtection="1">
      <alignment vertical="top"/>
    </xf>
    <xf numFmtId="0" fontId="10" fillId="0" borderId="4" xfId="0" applyFont="1" applyBorder="1"/>
    <xf numFmtId="0" fontId="10" fillId="0" borderId="4" xfId="0" applyFont="1" applyBorder="1" applyAlignment="1">
      <alignment horizontal="center"/>
    </xf>
    <xf numFmtId="165" fontId="10" fillId="0" borderId="4" xfId="23" applyNumberFormat="1" applyFont="1" applyFill="1" applyBorder="1" applyAlignment="1" applyProtection="1">
      <alignment horizontal="center"/>
      <protection locked="0"/>
    </xf>
    <xf numFmtId="165" fontId="10" fillId="0" borderId="4" xfId="0" applyNumberFormat="1" applyFont="1" applyBorder="1" applyAlignment="1">
      <alignment horizontal="center"/>
    </xf>
    <xf numFmtId="0" fontId="11" fillId="0" borderId="4" xfId="0" applyFont="1" applyBorder="1" applyAlignment="1">
      <alignment horizontal="right"/>
    </xf>
    <xf numFmtId="0" fontId="10" fillId="4" borderId="4" xfId="0" applyFont="1" applyFill="1" applyBorder="1"/>
    <xf numFmtId="37" fontId="10" fillId="0" borderId="4" xfId="15" applyNumberFormat="1" applyFont="1" applyBorder="1" applyProtection="1"/>
    <xf numFmtId="0" fontId="10" fillId="0" borderId="4" xfId="0" applyFont="1" applyBorder="1" applyAlignment="1">
      <alignment horizontal="left" vertical="center" wrapText="1"/>
    </xf>
    <xf numFmtId="0" fontId="10" fillId="4" borderId="0" xfId="15" applyFont="1" applyFill="1" applyProtection="1"/>
    <xf numFmtId="0" fontId="23" fillId="3" borderId="19" xfId="21" applyFont="1" applyFill="1" applyBorder="1" applyAlignment="1">
      <alignment horizontal="center"/>
    </xf>
    <xf numFmtId="0" fontId="23" fillId="3" borderId="21" xfId="21" applyFont="1" applyFill="1" applyBorder="1" applyAlignment="1">
      <alignment horizontal="center"/>
    </xf>
    <xf numFmtId="0" fontId="23" fillId="0" borderId="22" xfId="21" applyFont="1" applyFill="1" applyBorder="1" applyAlignment="1"/>
    <xf numFmtId="0" fontId="24" fillId="0" borderId="0" xfId="1" applyFont="1" applyFill="1" applyBorder="1" applyAlignment="1" applyProtection="1"/>
    <xf numFmtId="0" fontId="10" fillId="0" borderId="0" xfId="0" applyFont="1" applyFill="1" applyBorder="1" applyAlignment="1">
      <alignment horizontal="left" vertical="center"/>
    </xf>
    <xf numFmtId="0" fontId="23" fillId="0" borderId="0" xfId="21" applyFont="1" applyFill="1" applyBorder="1" applyAlignment="1"/>
    <xf numFmtId="0" fontId="10" fillId="0" borderId="0" xfId="0" applyFont="1" applyFill="1" applyBorder="1" applyAlignment="1">
      <alignment horizontal="right" vertical="center"/>
    </xf>
    <xf numFmtId="0" fontId="23" fillId="0" borderId="20" xfId="21" applyFont="1" applyFill="1" applyBorder="1" applyAlignment="1"/>
    <xf numFmtId="0" fontId="10" fillId="0" borderId="0" xfId="0" applyFont="1" applyAlignment="1">
      <alignment horizontal="left" vertical="center"/>
    </xf>
    <xf numFmtId="0" fontId="10" fillId="0" borderId="0" xfId="15" applyFont="1" applyAlignment="1">
      <alignment horizontal="left"/>
    </xf>
    <xf numFmtId="0" fontId="18" fillId="0" borderId="0" xfId="15" applyFont="1" applyAlignment="1">
      <alignment horizontal="left"/>
    </xf>
    <xf numFmtId="0" fontId="10" fillId="0" borderId="0" xfId="0" applyFont="1" applyAlignment="1">
      <alignment vertical="center"/>
    </xf>
    <xf numFmtId="0" fontId="23" fillId="0" borderId="20" xfId="20" applyFont="1" applyFill="1" applyBorder="1" applyAlignment="1"/>
    <xf numFmtId="0" fontId="2" fillId="0" borderId="0" xfId="1" applyFill="1" applyBorder="1" applyAlignment="1" applyProtection="1"/>
    <xf numFmtId="0" fontId="10" fillId="0" borderId="0" xfId="0" applyFont="1" applyAlignment="1">
      <alignment wrapText="1"/>
    </xf>
    <xf numFmtId="0" fontId="10" fillId="0" borderId="0" xfId="15" applyFont="1" applyAlignment="1" applyProtection="1">
      <alignment horizontal="left"/>
    </xf>
    <xf numFmtId="0" fontId="25" fillId="0" borderId="0" xfId="0" applyFont="1" applyAlignment="1">
      <alignment horizontal="left" vertical="center" indent="1"/>
    </xf>
    <xf numFmtId="37" fontId="10" fillId="0" borderId="0" xfId="0" applyNumberFormat="1" applyFont="1" applyFill="1" applyBorder="1" applyAlignment="1" applyProtection="1">
      <alignment horizontal="right" vertical="center"/>
      <protection locked="0"/>
    </xf>
    <xf numFmtId="10" fontId="10" fillId="0" borderId="4" xfId="0" applyNumberFormat="1" applyFont="1" applyFill="1" applyBorder="1" applyAlignment="1" applyProtection="1">
      <alignment horizontal="right" vertical="center"/>
      <protection locked="0"/>
    </xf>
    <xf numFmtId="0" fontId="10" fillId="0" borderId="6" xfId="15" applyFont="1" applyBorder="1" applyAlignment="1" applyProtection="1">
      <alignment horizontal="center" vertical="center"/>
    </xf>
    <xf numFmtId="0" fontId="10" fillId="0" borderId="6" xfId="15" applyFont="1" applyBorder="1" applyAlignment="1" applyProtection="1">
      <alignment horizontal="center" wrapText="1"/>
    </xf>
    <xf numFmtId="0" fontId="10" fillId="0" borderId="6" xfId="15" applyFont="1" applyBorder="1" applyAlignment="1" applyProtection="1">
      <alignment horizontal="center"/>
    </xf>
    <xf numFmtId="37" fontId="11" fillId="0" borderId="4" xfId="15" applyNumberFormat="1" applyFont="1" applyFill="1" applyBorder="1" applyProtection="1"/>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vertical="center"/>
      <protection locked="0"/>
    </xf>
    <xf numFmtId="0" fontId="18" fillId="0" borderId="0" xfId="15" applyFont="1" applyAlignment="1" applyProtection="1">
      <alignment horizontal="left"/>
    </xf>
    <xf numFmtId="37" fontId="10" fillId="0" borderId="7" xfId="0" applyNumberFormat="1" applyFont="1" applyFill="1" applyBorder="1" applyAlignment="1" applyProtection="1">
      <alignment horizontal="right" vertical="center"/>
      <protection locked="0"/>
    </xf>
    <xf numFmtId="0" fontId="11" fillId="0" borderId="0" xfId="0" applyFont="1" applyAlignment="1" applyProtection="1">
      <alignment horizontal="left"/>
    </xf>
    <xf numFmtId="0" fontId="10" fillId="0" borderId="14" xfId="0" applyFont="1" applyBorder="1" applyAlignment="1" applyProtection="1">
      <alignment horizontal="left" vertical="top" wrapText="1"/>
    </xf>
    <xf numFmtId="0" fontId="10" fillId="0" borderId="15" xfId="0" applyFont="1" applyBorder="1" applyAlignment="1" applyProtection="1">
      <alignment horizontal="left" vertical="top" wrapText="1"/>
    </xf>
    <xf numFmtId="0" fontId="10" fillId="0" borderId="16" xfId="0" applyFont="1" applyBorder="1" applyAlignment="1" applyProtection="1">
      <alignment horizontal="left" vertical="top" wrapText="1"/>
    </xf>
    <xf numFmtId="0" fontId="10" fillId="0" borderId="13"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7" xfId="0" applyFont="1" applyBorder="1" applyAlignment="1" applyProtection="1">
      <alignment horizontal="left" vertical="top" wrapText="1"/>
    </xf>
    <xf numFmtId="0" fontId="10" fillId="0" borderId="10"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0" fillId="0" borderId="11" xfId="0" applyFont="1" applyBorder="1" applyAlignment="1" applyProtection="1">
      <alignment horizontal="left" vertical="top" wrapText="1"/>
    </xf>
    <xf numFmtId="0" fontId="10" fillId="2" borderId="14" xfId="0" applyFont="1" applyFill="1" applyBorder="1" applyAlignment="1">
      <alignment horizontal="left" wrapText="1"/>
    </xf>
    <xf numFmtId="0" fontId="10" fillId="2" borderId="15" xfId="0" applyFont="1" applyFill="1" applyBorder="1" applyAlignment="1">
      <alignment horizontal="left" wrapText="1"/>
    </xf>
    <xf numFmtId="0" fontId="10" fillId="2" borderId="16" xfId="0" applyFont="1" applyFill="1" applyBorder="1" applyAlignment="1">
      <alignment horizontal="left" wrapText="1"/>
    </xf>
    <xf numFmtId="0" fontId="10" fillId="2" borderId="10" xfId="0" applyFont="1" applyFill="1" applyBorder="1" applyAlignment="1">
      <alignment horizontal="left" wrapText="1"/>
    </xf>
    <xf numFmtId="0" fontId="10" fillId="2" borderId="5" xfId="0" applyFont="1" applyFill="1" applyBorder="1" applyAlignment="1">
      <alignment horizontal="left" wrapText="1"/>
    </xf>
    <xf numFmtId="0" fontId="10" fillId="2" borderId="11" xfId="0" applyFont="1" applyFill="1" applyBorder="1" applyAlignment="1">
      <alignment horizontal="left" wrapText="1"/>
    </xf>
    <xf numFmtId="0" fontId="16" fillId="0" borderId="0" xfId="15" applyFont="1" applyBorder="1" applyAlignment="1" applyProtection="1">
      <alignment horizontal="center"/>
    </xf>
    <xf numFmtId="0" fontId="13" fillId="0" borderId="0" xfId="15" applyFont="1" applyAlignment="1" applyProtection="1">
      <alignment horizontal="center"/>
    </xf>
    <xf numFmtId="0" fontId="17" fillId="0" borderId="0" xfId="15" applyFont="1" applyAlignment="1" applyProtection="1">
      <alignment horizontal="center"/>
    </xf>
    <xf numFmtId="0" fontId="13" fillId="0" borderId="0" xfId="15" applyFont="1" applyAlignment="1" applyProtection="1">
      <alignment horizontal="center" vertical="top"/>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15" applyFont="1" applyAlignment="1" applyProtection="1">
      <alignment horizontal="left" vertical="center"/>
    </xf>
    <xf numFmtId="0" fontId="14" fillId="0" borderId="1" xfId="15" applyFont="1" applyBorder="1" applyAlignment="1" applyProtection="1">
      <alignment horizontal="center"/>
    </xf>
    <xf numFmtId="0" fontId="14" fillId="0" borderId="2" xfId="15" applyFont="1" applyBorder="1" applyAlignment="1" applyProtection="1">
      <alignment horizontal="center"/>
    </xf>
    <xf numFmtId="0" fontId="14" fillId="0" borderId="3" xfId="15" applyFont="1" applyBorder="1" applyAlignment="1" applyProtection="1">
      <alignment horizontal="center"/>
    </xf>
    <xf numFmtId="0" fontId="13" fillId="0" borderId="7"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9" xfId="0" applyFont="1" applyFill="1" applyBorder="1" applyAlignment="1" applyProtection="1">
      <alignment horizontal="left" vertical="center"/>
      <protection locked="0"/>
    </xf>
    <xf numFmtId="0" fontId="13" fillId="0" borderId="0" xfId="15" applyFont="1" applyAlignment="1" applyProtection="1">
      <alignment horizontal="left"/>
    </xf>
    <xf numFmtId="0" fontId="13" fillId="0" borderId="15" xfId="15" applyFont="1" applyBorder="1" applyAlignment="1" applyProtection="1">
      <alignment horizontal="left"/>
    </xf>
    <xf numFmtId="0" fontId="10" fillId="0" borderId="7"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8" fillId="0" borderId="7" xfId="0" applyFont="1" applyFill="1" applyBorder="1" applyAlignment="1" applyProtection="1">
      <alignment horizontal="left" vertical="center"/>
      <protection locked="0"/>
    </xf>
    <xf numFmtId="0" fontId="18" fillId="0" borderId="8" xfId="0" applyFont="1" applyFill="1" applyBorder="1" applyAlignment="1" applyProtection="1">
      <alignment horizontal="left" vertical="center"/>
      <protection locked="0"/>
    </xf>
    <xf numFmtId="0" fontId="18" fillId="0" borderId="9"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5"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18" fillId="0" borderId="0" xfId="15" applyFont="1" applyAlignment="1" applyProtection="1">
      <alignment horizontal="left"/>
    </xf>
    <xf numFmtId="0" fontId="18" fillId="0" borderId="0" xfId="0" applyFont="1" applyAlignment="1" applyProtection="1">
      <alignment horizontal="left"/>
    </xf>
    <xf numFmtId="0" fontId="20" fillId="0" borderId="7"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protection locked="0"/>
    </xf>
    <xf numFmtId="0" fontId="10" fillId="0" borderId="1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1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0" fillId="0" borderId="17"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10" fillId="0" borderId="14" xfId="0" applyFont="1" applyBorder="1" applyAlignment="1">
      <alignment horizontal="left" wrapText="1"/>
    </xf>
    <xf numFmtId="0" fontId="10" fillId="0" borderId="15" xfId="0" applyFont="1" applyBorder="1" applyAlignment="1">
      <alignment horizontal="left" wrapText="1"/>
    </xf>
    <xf numFmtId="0" fontId="10" fillId="0" borderId="16" xfId="0" applyFont="1" applyBorder="1" applyAlignment="1">
      <alignment horizontal="left" wrapText="1"/>
    </xf>
    <xf numFmtId="0" fontId="10" fillId="0" borderId="7" xfId="0" applyFont="1" applyBorder="1" applyAlignment="1">
      <alignment horizontal="left"/>
    </xf>
    <xf numFmtId="0" fontId="10" fillId="0" borderId="8" xfId="0" applyFont="1" applyBorder="1" applyAlignment="1">
      <alignment horizontal="left"/>
    </xf>
    <xf numFmtId="0" fontId="10" fillId="0" borderId="9" xfId="0" applyFont="1" applyBorder="1" applyAlignment="1">
      <alignment horizontal="left"/>
    </xf>
    <xf numFmtId="0" fontId="10" fillId="0" borderId="0" xfId="15" applyFont="1" applyAlignment="1" applyProtection="1">
      <alignment horizontal="left"/>
    </xf>
    <xf numFmtId="0" fontId="10" fillId="0" borderId="0" xfId="0" applyFont="1" applyAlignment="1" applyProtection="1">
      <alignment horizontal="left"/>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0" fillId="0" borderId="10" xfId="0" applyFont="1" applyBorder="1" applyAlignment="1">
      <alignment horizontal="left" wrapText="1"/>
    </xf>
    <xf numFmtId="0" fontId="10" fillId="0" borderId="5" xfId="0" applyFont="1" applyBorder="1" applyAlignment="1">
      <alignment horizontal="left" wrapText="1"/>
    </xf>
    <xf numFmtId="0" fontId="10" fillId="0" borderId="11" xfId="0" applyFont="1" applyBorder="1" applyAlignment="1">
      <alignment horizontal="left" wrapText="1"/>
    </xf>
    <xf numFmtId="0" fontId="11" fillId="0" borderId="4" xfId="15" applyFont="1" applyBorder="1" applyAlignment="1" applyProtection="1">
      <alignment horizontal="center"/>
    </xf>
    <xf numFmtId="0" fontId="11" fillId="0" borderId="23" xfId="15" applyFont="1" applyBorder="1" applyAlignment="1" applyProtection="1">
      <alignment horizontal="center"/>
    </xf>
    <xf numFmtId="0" fontId="11" fillId="0" borderId="1" xfId="15" applyFont="1" applyBorder="1" applyAlignment="1" applyProtection="1">
      <alignment horizontal="center"/>
    </xf>
    <xf numFmtId="0" fontId="11" fillId="0" borderId="2" xfId="15" applyFont="1" applyBorder="1" applyAlignment="1" applyProtection="1">
      <alignment horizontal="center"/>
    </xf>
    <xf numFmtId="0" fontId="11" fillId="0" borderId="3" xfId="15" applyFont="1" applyBorder="1" applyAlignment="1" applyProtection="1">
      <alignment horizontal="center"/>
    </xf>
    <xf numFmtId="0" fontId="10" fillId="0" borderId="5" xfId="15" applyFont="1" applyFill="1" applyBorder="1" applyAlignment="1" applyProtection="1">
      <alignment horizontal="center"/>
    </xf>
    <xf numFmtId="0" fontId="10" fillId="0" borderId="0" xfId="15" applyFont="1" applyBorder="1" applyAlignment="1" applyProtection="1">
      <alignment horizontal="center"/>
    </xf>
    <xf numFmtId="0" fontId="10" fillId="0" borderId="0" xfId="15" applyFont="1" applyBorder="1" applyAlignment="1" applyProtection="1">
      <alignment horizontal="left"/>
    </xf>
    <xf numFmtId="0" fontId="10" fillId="0" borderId="7" xfId="15" applyFont="1" applyBorder="1" applyAlignment="1" applyProtection="1">
      <alignment horizontal="left" wrapText="1"/>
      <protection locked="0"/>
    </xf>
    <xf numFmtId="0" fontId="10" fillId="0" borderId="8" xfId="15" applyFont="1" applyBorder="1" applyAlignment="1" applyProtection="1">
      <alignment horizontal="left" wrapText="1"/>
      <protection locked="0"/>
    </xf>
    <xf numFmtId="0" fontId="10" fillId="0" borderId="9" xfId="15" applyFont="1" applyBorder="1" applyAlignment="1" applyProtection="1">
      <alignment horizontal="left" wrapText="1"/>
      <protection locked="0"/>
    </xf>
    <xf numFmtId="0" fontId="10" fillId="0" borderId="7" xfId="15" applyFont="1" applyFill="1" applyBorder="1" applyAlignment="1" applyProtection="1">
      <alignment horizontal="left"/>
    </xf>
    <xf numFmtId="0" fontId="10" fillId="0" borderId="8" xfId="15" applyFont="1" applyFill="1" applyBorder="1" applyAlignment="1" applyProtection="1">
      <alignment horizontal="left"/>
    </xf>
    <xf numFmtId="0" fontId="10" fillId="0" borderId="9" xfId="15" applyFont="1" applyFill="1" applyBorder="1" applyAlignment="1" applyProtection="1">
      <alignment horizontal="left"/>
    </xf>
    <xf numFmtId="5" fontId="10" fillId="0" borderId="7" xfId="4" applyNumberFormat="1" applyFont="1" applyFill="1" applyBorder="1" applyAlignment="1" applyProtection="1">
      <alignment horizontal="right"/>
      <protection locked="0"/>
    </xf>
    <xf numFmtId="5" fontId="10" fillId="0" borderId="9" xfId="4" applyNumberFormat="1" applyFont="1" applyFill="1" applyBorder="1" applyAlignment="1" applyProtection="1">
      <alignment horizontal="right"/>
      <protection locked="0"/>
    </xf>
    <xf numFmtId="0" fontId="10" fillId="0" borderId="15" xfId="15" applyFont="1" applyFill="1" applyBorder="1" applyAlignment="1" applyProtection="1">
      <alignment horizontal="center"/>
    </xf>
    <xf numFmtId="0" fontId="10" fillId="0" borderId="5" xfId="1" applyFont="1" applyFill="1" applyBorder="1" applyAlignment="1" applyProtection="1">
      <alignment horizontal="center"/>
    </xf>
    <xf numFmtId="0" fontId="10" fillId="0" borderId="0" xfId="15" applyFont="1" applyAlignment="1" applyProtection="1">
      <alignment horizontal="left" wrapText="1"/>
    </xf>
    <xf numFmtId="0" fontId="10" fillId="0" borderId="0" xfId="15" applyFont="1" applyFill="1" applyAlignment="1" applyProtection="1">
      <alignment horizontal="left" wrapText="1"/>
    </xf>
    <xf numFmtId="0" fontId="10" fillId="0" borderId="0" xfId="15" applyFont="1" applyAlignment="1" applyProtection="1">
      <alignment horizontal="center"/>
    </xf>
    <xf numFmtId="0" fontId="10" fillId="0" borderId="13" xfId="15" applyFont="1" applyBorder="1" applyAlignment="1" applyProtection="1">
      <alignment horizontal="left"/>
    </xf>
    <xf numFmtId="0" fontId="10" fillId="0" borderId="15" xfId="15" applyFont="1" applyBorder="1" applyAlignment="1" applyProtection="1">
      <alignment horizontal="left"/>
    </xf>
    <xf numFmtId="0" fontId="10" fillId="0" borderId="5" xfId="0" applyFont="1" applyBorder="1" applyAlignment="1">
      <alignment horizontal="center"/>
    </xf>
    <xf numFmtId="0" fontId="10" fillId="0" borderId="17" xfId="15" applyFont="1" applyBorder="1" applyAlignment="1" applyProtection="1">
      <alignment horizontal="left"/>
    </xf>
    <xf numFmtId="0" fontId="10" fillId="0" borderId="0" xfId="15" applyFont="1" applyFill="1" applyAlignment="1" applyProtection="1">
      <alignment horizontal="left"/>
    </xf>
    <xf numFmtId="0" fontId="10" fillId="0" borderId="17" xfId="15" applyFont="1" applyFill="1" applyBorder="1" applyAlignment="1" applyProtection="1">
      <alignment horizontal="left"/>
    </xf>
    <xf numFmtId="0" fontId="10" fillId="0" borderId="15" xfId="15" applyFont="1" applyBorder="1" applyAlignment="1" applyProtection="1">
      <alignment horizontal="center"/>
    </xf>
    <xf numFmtId="0" fontId="10" fillId="0" borderId="14" xfId="15" applyFont="1" applyBorder="1" applyAlignment="1" applyProtection="1">
      <alignment horizontal="left" wrapText="1"/>
    </xf>
    <xf numFmtId="0" fontId="10" fillId="0" borderId="15" xfId="15" applyFont="1" applyBorder="1" applyAlignment="1" applyProtection="1">
      <alignment horizontal="left" wrapText="1"/>
    </xf>
    <xf numFmtId="0" fontId="10" fillId="0" borderId="16" xfId="15" applyFont="1" applyBorder="1" applyAlignment="1" applyProtection="1">
      <alignment horizontal="left" wrapText="1"/>
    </xf>
    <xf numFmtId="0" fontId="10" fillId="0" borderId="10" xfId="15" applyFont="1" applyBorder="1" applyAlignment="1" applyProtection="1">
      <alignment horizontal="left" wrapText="1"/>
    </xf>
    <xf numFmtId="0" fontId="10" fillId="0" borderId="5" xfId="15" applyFont="1" applyBorder="1" applyAlignment="1" applyProtection="1">
      <alignment horizontal="left" wrapText="1"/>
    </xf>
    <xf numFmtId="0" fontId="10" fillId="0" borderId="11" xfId="15" applyFont="1" applyBorder="1" applyAlignment="1" applyProtection="1">
      <alignment horizontal="left" wrapText="1"/>
    </xf>
    <xf numFmtId="0" fontId="10" fillId="0" borderId="5" xfId="15" applyFont="1" applyBorder="1" applyAlignment="1" applyProtection="1">
      <alignment horizontal="center"/>
    </xf>
    <xf numFmtId="0" fontId="10" fillId="0" borderId="7"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10" fillId="0" borderId="7" xfId="15" applyFont="1" applyBorder="1" applyAlignment="1" applyProtection="1">
      <alignment horizontal="left" wrapText="1"/>
    </xf>
    <xf numFmtId="0" fontId="10" fillId="0" borderId="8" xfId="15" applyFont="1" applyBorder="1" applyAlignment="1" applyProtection="1">
      <alignment horizontal="left" wrapText="1"/>
    </xf>
    <xf numFmtId="0" fontId="10" fillId="0" borderId="9" xfId="15" applyFont="1" applyBorder="1" applyAlignment="1" applyProtection="1">
      <alignment horizontal="left" wrapText="1"/>
    </xf>
    <xf numFmtId="0" fontId="11" fillId="0" borderId="7" xfId="15" applyFont="1" applyFill="1" applyBorder="1" applyAlignment="1" applyProtection="1">
      <alignment horizontal="left" vertical="top"/>
    </xf>
    <xf numFmtId="0" fontId="11" fillId="0" borderId="8" xfId="15" applyFont="1" applyFill="1" applyBorder="1" applyAlignment="1" applyProtection="1">
      <alignment horizontal="left" vertical="top"/>
    </xf>
    <xf numFmtId="0" fontId="10" fillId="0" borderId="14" xfId="15" applyFont="1" applyBorder="1" applyAlignment="1" applyProtection="1">
      <alignment horizontal="left" vertical="top" wrapText="1"/>
    </xf>
    <xf numFmtId="0" fontId="10" fillId="0" borderId="15" xfId="15" applyFont="1" applyBorder="1" applyAlignment="1" applyProtection="1">
      <alignment horizontal="left" vertical="top" wrapText="1"/>
    </xf>
    <xf numFmtId="0" fontId="10" fillId="0" borderId="16" xfId="15" applyFont="1" applyBorder="1" applyAlignment="1" applyProtection="1">
      <alignment horizontal="left" vertical="top" wrapText="1"/>
    </xf>
    <xf numFmtId="0" fontId="10" fillId="0" borderId="13" xfId="15" applyFont="1" applyBorder="1" applyAlignment="1" applyProtection="1">
      <alignment horizontal="left" vertical="top" wrapText="1"/>
    </xf>
    <xf numFmtId="0" fontId="10" fillId="0" borderId="0" xfId="15" applyFont="1" applyBorder="1" applyAlignment="1" applyProtection="1">
      <alignment horizontal="left" vertical="top" wrapText="1"/>
    </xf>
    <xf numFmtId="0" fontId="10" fillId="0" borderId="17" xfId="15" applyFont="1" applyBorder="1" applyAlignment="1" applyProtection="1">
      <alignment horizontal="left" vertical="top" wrapText="1"/>
    </xf>
    <xf numFmtId="0" fontId="10" fillId="0" borderId="10" xfId="15" applyFont="1" applyBorder="1" applyAlignment="1" applyProtection="1">
      <alignment horizontal="left" vertical="top" wrapText="1"/>
    </xf>
    <xf numFmtId="0" fontId="10" fillId="0" borderId="5" xfId="15" applyFont="1" applyBorder="1" applyAlignment="1" applyProtection="1">
      <alignment horizontal="left" vertical="top" wrapText="1"/>
    </xf>
    <xf numFmtId="0" fontId="10" fillId="0" borderId="11" xfId="15" applyFont="1" applyBorder="1" applyAlignment="1" applyProtection="1">
      <alignment horizontal="left" vertical="top" wrapText="1"/>
    </xf>
    <xf numFmtId="0" fontId="11" fillId="0" borderId="1" xfId="15" applyFont="1" applyBorder="1" applyAlignment="1" applyProtection="1">
      <alignment horizontal="center" vertical="top"/>
    </xf>
    <xf numFmtId="0" fontId="11" fillId="0" borderId="2" xfId="15" applyFont="1" applyBorder="1" applyAlignment="1" applyProtection="1">
      <alignment horizontal="center" vertical="top"/>
    </xf>
    <xf numFmtId="0" fontId="11" fillId="0" borderId="3" xfId="15" applyFont="1" applyBorder="1" applyAlignment="1" applyProtection="1">
      <alignment horizontal="center" vertical="top"/>
    </xf>
    <xf numFmtId="0" fontId="11" fillId="0" borderId="14" xfId="15" applyFont="1" applyBorder="1" applyAlignment="1" applyProtection="1">
      <alignment horizontal="left" vertical="top" wrapText="1"/>
    </xf>
    <xf numFmtId="0" fontId="11" fillId="0" borderId="15" xfId="15" applyFont="1" applyBorder="1" applyAlignment="1" applyProtection="1">
      <alignment horizontal="left" vertical="top" wrapText="1"/>
    </xf>
    <xf numFmtId="0" fontId="11" fillId="0" borderId="16" xfId="15" applyFont="1" applyBorder="1" applyAlignment="1" applyProtection="1">
      <alignment horizontal="left" vertical="top" wrapText="1"/>
    </xf>
    <xf numFmtId="0" fontId="11" fillId="0" borderId="10" xfId="15" applyFont="1" applyBorder="1" applyAlignment="1" applyProtection="1">
      <alignment horizontal="left" vertical="top" wrapText="1"/>
    </xf>
    <xf numFmtId="0" fontId="11" fillId="0" borderId="5" xfId="15" applyFont="1" applyBorder="1" applyAlignment="1" applyProtection="1">
      <alignment horizontal="left" vertical="top" wrapText="1"/>
    </xf>
    <xf numFmtId="0" fontId="11" fillId="0" borderId="11" xfId="15" applyFont="1" applyBorder="1" applyAlignment="1" applyProtection="1">
      <alignment horizontal="left" vertical="top" wrapText="1"/>
    </xf>
    <xf numFmtId="0" fontId="11" fillId="0" borderId="7" xfId="15" applyFont="1" applyBorder="1" applyAlignment="1" applyProtection="1">
      <alignment horizontal="left" vertical="top"/>
    </xf>
    <xf numFmtId="0" fontId="11" fillId="0" borderId="8" xfId="15" applyFont="1" applyBorder="1" applyAlignment="1" applyProtection="1">
      <alignment horizontal="left" vertical="top"/>
    </xf>
    <xf numFmtId="0" fontId="11" fillId="0" borderId="9" xfId="15" applyFont="1" applyBorder="1" applyAlignment="1" applyProtection="1">
      <alignment horizontal="left" vertical="top"/>
    </xf>
    <xf numFmtId="0" fontId="22" fillId="0" borderId="0" xfId="0" applyFont="1" applyAlignment="1">
      <alignment wrapText="1"/>
    </xf>
    <xf numFmtId="0" fontId="22" fillId="0" borderId="0" xfId="0" applyFont="1" applyAlignment="1">
      <alignment horizontal="center"/>
    </xf>
    <xf numFmtId="0" fontId="22" fillId="0" borderId="15" xfId="0" applyFont="1" applyBorder="1"/>
    <xf numFmtId="0" fontId="22" fillId="0" borderId="0" xfId="0" applyFont="1"/>
    <xf numFmtId="0" fontId="21" fillId="0" borderId="0" xfId="0" applyFont="1" applyAlignment="1">
      <alignment wrapText="1"/>
    </xf>
    <xf numFmtId="0" fontId="13" fillId="0" borderId="0" xfId="15" applyFont="1" applyAlignment="1">
      <alignment horizontal="center" vertical="top"/>
    </xf>
  </cellXfs>
  <cellStyles count="24">
    <cellStyle name="Comma 2" xfId="4" xr:uid="{00000000-0005-0000-0000-000000000000}"/>
    <cellStyle name="Comma 2 2" xfId="12" xr:uid="{00000000-0005-0000-0000-000001000000}"/>
    <cellStyle name="Comma 2 3" xfId="23" xr:uid="{090B90BA-46BA-4CCB-A4BE-4BEAE3008DE7}"/>
    <cellStyle name="Comma 3" xfId="8" xr:uid="{00000000-0005-0000-0000-000002000000}"/>
    <cellStyle name="Comma 4" xfId="17" xr:uid="{00000000-0005-0000-0000-000003000000}"/>
    <cellStyle name="Currency" xfId="14" builtinId="4"/>
    <cellStyle name="Currency 2" xfId="3" xr:uid="{00000000-0005-0000-0000-000005000000}"/>
    <cellStyle name="Currency 2 2 2" xfId="5" xr:uid="{00000000-0005-0000-0000-000006000000}"/>
    <cellStyle name="Currency 3" xfId="16" xr:uid="{00000000-0005-0000-0000-000007000000}"/>
    <cellStyle name="Hyperlink" xfId="1" builtinId="8"/>
    <cellStyle name="Hyperlink 2" xfId="19" xr:uid="{00000000-0005-0000-0000-000009000000}"/>
    <cellStyle name="Normal" xfId="0" builtinId="0"/>
    <cellStyle name="Normal 2" xfId="2" xr:uid="{00000000-0005-0000-0000-00000B000000}"/>
    <cellStyle name="Normal 2 2" xfId="22" xr:uid="{00000000-0005-0000-0000-00000C000000}"/>
    <cellStyle name="Normal 3" xfId="7" xr:uid="{00000000-0005-0000-0000-00000D000000}"/>
    <cellStyle name="Normal 4" xfId="10" xr:uid="{00000000-0005-0000-0000-00000E000000}"/>
    <cellStyle name="Normal 5" xfId="13" xr:uid="{00000000-0005-0000-0000-00000F000000}"/>
    <cellStyle name="Normal 6" xfId="6" xr:uid="{00000000-0005-0000-0000-000010000000}"/>
    <cellStyle name="Normal 7" xfId="15" xr:uid="{00000000-0005-0000-0000-000011000000}"/>
    <cellStyle name="Normal_Drop down lists" xfId="20" xr:uid="{00000000-0005-0000-0000-000012000000}"/>
    <cellStyle name="Normal_Drop down lists_1" xfId="21" xr:uid="{00000000-0005-0000-0000-000013000000}"/>
    <cellStyle name="Percent 2" xfId="9" xr:uid="{00000000-0005-0000-0000-000014000000}"/>
    <cellStyle name="Percent 2 2 2" xfId="11" xr:uid="{00000000-0005-0000-0000-000015000000}"/>
    <cellStyle name="Percent 3" xfId="18" xr:uid="{00000000-0005-0000-0000-000016000000}"/>
  </cellStyles>
  <dxfs count="17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FFFF00"/>
      </font>
      <fill>
        <patternFill>
          <bgColor rgb="FFFF0000"/>
        </patternFill>
      </fill>
    </dxf>
    <dxf>
      <font>
        <color rgb="FF9C0006"/>
      </font>
      <fill>
        <patternFill>
          <bgColor rgb="FFFFC7CE"/>
        </patternFill>
      </fill>
    </dxf>
    <dxf>
      <font>
        <color rgb="FFFFFF00"/>
      </font>
      <fill>
        <patternFill>
          <bgColor rgb="FFFF0000"/>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RDEMMON\My%20Documents\FINANCE\BUDGET\2001%20budget\cashflo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GBecker\Local%20Settings\Temporary%20Internet%20Files\OLK2DA\Anthem%20CD%2010%2017%2006\Anthem%20Wastewater%20Schedules\06%20std%20flng%20schd%20Anthem%20AF%20Wastewater%203rd%20Rvs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bbaxter\AppData\Local\Microsoft\Windows\Temporary%20Internet%20Files\Content.Outlook\9TYT00AV\Rose%20Valley%20Water%20Rate%20Case%2017-0060%20Schedules%20BNC%207-26-17%20(With%20PR%20change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gmcmurry\Local%20Settings\Temporary%20Internet%20Files\OLK2EB\Excel%202003\Schedules\CTR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Cbrown\AppData\Local\Temp\Temp1_Farmers%20Electronic%20Schedules.zip\Farmers%20Water%20standard%20filing%20schedules%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mp;E/FRA/Water%20Policy%2016-0151/Short%20Form%20Rate%20Application/2019%20Annual%20Reports/2019%20Water%20Annual%20Repor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mp;P/FRA/Water%20Policy%2016-0151/Short%20Form%20Rate%20Application/Water%20Annual%20Report%20with%20Short%20Form%20Rate%20Application%201-7-1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Workpapers\StandardFiling\standard%20filing%20schedules%20JU%20Sewer%20revis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jbfiles\kozoman\CommunityWater2004\Standard%20Filing%20Schedules\standard%20filing%20schedules%20CWCG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Tjbfiles\kozoman\BlackMountain2004\Standard%20Filing\standard%20filing%20schedules%20Black%20Mountain%20Bri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fox\Local%20Settings\Temporary%20Internet%20Files\OLK22\MYDOCS\VALLEY%20UTILITIES%20WATER%20CO\VU%20Bourassa%20Copy%20of%20standard%20filing%20schedules%20VUW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east\userprofiles\Util\DRogers\MYDOCS\RIO%20RICO%20UTILITIES%20INC\Kozoman%20Working%20Papers\standard%20filing%20schedules%20Water%202%2018%20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GBecker/Local%20Settings/Temporary%20Internet%20Files/OLK2DA/Anthem%20CD%2010%2017%2006/Anthem%20Wastewater%20Schedules/06%20std%20flng%20schd%20Anthem%20AF%20Wastewater%203rd%20Rv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trend"/>
      <sheetName val="dtltrend"/>
      <sheetName val="input"/>
      <sheetName val="budget"/>
      <sheetName val="work sheet"/>
      <sheetName val="Defaults"/>
      <sheetName val="pwcc Info"/>
      <sheetName val="pwcc"/>
      <sheetName val="pwcc variance"/>
      <sheetName val="M"/>
      <sheetName val="summary"/>
      <sheetName val="detail"/>
      <sheetName val="Comm"/>
      <sheetName val="CC"/>
      <sheetName val="GHH"/>
      <sheetName val="HH"/>
      <sheetName val="PV"/>
      <sheetName val="RV"/>
      <sheetName val="SMLP"/>
      <sheetName val="ConsolCash"/>
      <sheetName val="debt"/>
      <sheetName val="Dassets"/>
      <sheetName val="jan"/>
      <sheetName val="feb"/>
      <sheetName val="mar"/>
      <sheetName val="apr"/>
      <sheetName val="may"/>
      <sheetName val="june"/>
      <sheetName val="july"/>
      <sheetName val="aug"/>
      <sheetName val="sept"/>
      <sheetName val="oct"/>
      <sheetName val="nov"/>
      <sheetName val="dec"/>
      <sheetName val="pv cash"/>
      <sheetName val="Salary Entries"/>
      <sheetName val="BalPerG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rbAdjstmts"/>
      <sheetName val="schb3"/>
      <sheetName val="Schb4 Plant"/>
      <sheetName val="schb5"/>
      <sheetName val="schc1"/>
      <sheetName val="schc2"/>
      <sheetName val="AdjSummary"/>
      <sheetName val="c3"/>
      <sheetName val="d1"/>
      <sheetName val="d2"/>
      <sheetName val="d3"/>
      <sheetName val="d4"/>
      <sheetName val="sche1"/>
      <sheetName val="sche2"/>
      <sheetName val="sche3"/>
      <sheetName val="sche4"/>
      <sheetName val="sche5"/>
      <sheetName val="sche6"/>
      <sheetName val="sche7"/>
      <sheetName val="sche8"/>
      <sheetName val="sche9"/>
      <sheetName val="schf1"/>
      <sheetName val="schf2"/>
      <sheetName val="schf3"/>
      <sheetName val="schf4"/>
    </sheetNames>
    <sheetDataSet>
      <sheetData sheetId="0">
        <row r="7">
          <cell r="B7" t="str">
            <v>Witness: Gutowski</v>
          </cell>
        </row>
        <row r="20">
          <cell r="B20" t="str">
            <v>\Schedules\06 std flng schd Anthem AF Wastewater.xls\</v>
          </cell>
        </row>
      </sheetData>
      <sheetData sheetId="1"/>
      <sheetData sheetId="2"/>
      <sheetData sheetId="3">
        <row r="15">
          <cell r="H15">
            <v>2052193.5893389566</v>
          </cell>
        </row>
      </sheetData>
      <sheetData sheetId="4"/>
      <sheetData sheetId="5"/>
      <sheetData sheetId="6"/>
      <sheetData sheetId="7"/>
      <sheetData sheetId="8"/>
      <sheetData sheetId="9"/>
      <sheetData sheetId="10"/>
      <sheetData sheetId="11"/>
      <sheetData sheetId="12"/>
      <sheetData sheetId="13"/>
      <sheetData sheetId="14">
        <row r="14">
          <cell r="G14">
            <v>6135801.2640451714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MATION"/>
      <sheetName val="Links"/>
      <sheetName val="INSTRUCTION"/>
      <sheetName val="TBL"/>
      <sheetName val="BNC-1 REV"/>
      <sheetName val="BNC-1 REV (OM)"/>
      <sheetName val="BNC-2 GRCF Corp"/>
      <sheetName val="BNC-2 GRCF Ind"/>
      <sheetName val="Individual Tax Calculation"/>
      <sheetName val="Tax Tables"/>
      <sheetName val="COC"/>
      <sheetName val="BNC-3 RB"/>
      <sheetName val="BNC-4 RBAdjSum"/>
      <sheetName val="BNC-5 RBAdj1"/>
      <sheetName val="BNC-X RBAdj2"/>
      <sheetName val="BNC-X RBAdj3"/>
      <sheetName val="BNC-6 RBAdj2 Acc Dep"/>
      <sheetName val="BNC-6 IS"/>
      <sheetName val="BNC-7 ISAdjSum"/>
      <sheetName val="BNC-12 ISAdj1"/>
      <sheetName val="BNC-8 ISAdj1"/>
      <sheetName val="BNC-9 ISAdj2"/>
      <sheetName val="BNC-10 ISAdj3"/>
      <sheetName val="BNC-11 ISAdj4"/>
      <sheetName val="BNC-10 ISAdj3 Dep."/>
      <sheetName val="BNC-X ISAdj5"/>
      <sheetName val="BNC-X ISAdj7"/>
      <sheetName val="BNC-11 ISAdj4 Inc Tx"/>
      <sheetName val="BNC-12 IS Prop Tx CALCULATION"/>
      <sheetName val="BNC-13 Rate Design"/>
      <sheetName val="BNC-14 TY Bill Ana"/>
      <sheetName val="BILL COUNT"/>
      <sheetName val="RATES INPUT"/>
      <sheetName val="BNC-15 Revs"/>
      <sheetName val="Numbers"/>
      <sheetName val="Sheet2"/>
    </sheetNames>
    <sheetDataSet>
      <sheetData sheetId="0" refreshError="1"/>
      <sheetData sheetId="1" refreshError="1"/>
      <sheetData sheetId="2" refreshError="1"/>
      <sheetData sheetId="3"/>
      <sheetData sheetId="4">
        <row r="5">
          <cell r="A5" t="str">
            <v>REVENUE REQUIREMENT</v>
          </cell>
        </row>
      </sheetData>
      <sheetData sheetId="5"/>
      <sheetData sheetId="6">
        <row r="6">
          <cell r="A6" t="str">
            <v>GROSS REVENUE CONVERSION FACTOR</v>
          </cell>
        </row>
      </sheetData>
      <sheetData sheetId="7">
        <row r="17">
          <cell r="C17">
            <v>1.2194844471840547</v>
          </cell>
        </row>
      </sheetData>
      <sheetData sheetId="8" refreshError="1"/>
      <sheetData sheetId="9" refreshError="1"/>
      <sheetData sheetId="10" refreshError="1"/>
      <sheetData sheetId="11">
        <row r="5">
          <cell r="A5" t="str">
            <v>RATE BASE - ORIGINAL COST/FAIR VALUE</v>
          </cell>
        </row>
      </sheetData>
      <sheetData sheetId="12">
        <row r="5">
          <cell r="A5" t="str">
            <v>SUMMARY OF ORIGINAL COST RATE BASE ADJUSTMENTS</v>
          </cell>
        </row>
      </sheetData>
      <sheetData sheetId="13">
        <row r="6">
          <cell r="A6" t="str">
            <v>RATE BASE ADJUSTMENT NO. 1 - COMPUTER AND SOFTWARE</v>
          </cell>
        </row>
      </sheetData>
      <sheetData sheetId="14">
        <row r="6">
          <cell r="A6" t="str">
            <v>RATE BASE ADJUSTMENT NO. 2 - "DESCRIPTION"</v>
          </cell>
        </row>
      </sheetData>
      <sheetData sheetId="15">
        <row r="6">
          <cell r="A6" t="str">
            <v>RATE BASE ADJUSTMENT NO. 3 - "DESCRIPTION"</v>
          </cell>
        </row>
      </sheetData>
      <sheetData sheetId="16">
        <row r="6">
          <cell r="A6" t="str">
            <v xml:space="preserve">RATE BASE ADJUSTMENT NO. 2 - ACCUMULATED DEPRECIATION </v>
          </cell>
        </row>
      </sheetData>
      <sheetData sheetId="17">
        <row r="5">
          <cell r="A5" t="str">
            <v>OPERATING INCOME STATEMENT - ADJUSTED TEST YEAR AND STAFF RECOMMENDED</v>
          </cell>
        </row>
      </sheetData>
      <sheetData sheetId="18">
        <row r="6">
          <cell r="A6" t="str">
            <v>SUMMARY OF OPERATING INCOME STATEMENT ADJUSTMENTS - TEST YEAR</v>
          </cell>
        </row>
      </sheetData>
      <sheetData sheetId="19">
        <row r="6">
          <cell r="A6" t="str">
            <v>OPERATING INCOME ADJUSTMENT NO. 1 - TEST YEAR REVENUES</v>
          </cell>
        </row>
      </sheetData>
      <sheetData sheetId="20">
        <row r="6">
          <cell r="A6" t="str">
            <v>OPERATING INCOME ADJUSTMENT NO. 1 - RATE CASE EXPENSE</v>
          </cell>
        </row>
      </sheetData>
      <sheetData sheetId="21">
        <row r="6">
          <cell r="A6" t="str">
            <v>OPERATING INCOME ADJUSTMENT NO. 2 - OUTSIDE SERVICE - OTHER</v>
          </cell>
        </row>
      </sheetData>
      <sheetData sheetId="22">
        <row r="6">
          <cell r="A6" t="str">
            <v>OPERATING INCOME ADJUSTMENT NO. 3 - PURCHASED WATER</v>
          </cell>
        </row>
      </sheetData>
      <sheetData sheetId="23">
        <row r="6">
          <cell r="A6" t="str">
            <v>OPERATING INCOME ADJUSTMENT NO. 4 - RENTS</v>
          </cell>
        </row>
      </sheetData>
      <sheetData sheetId="24">
        <row r="6">
          <cell r="A6" t="str">
            <v>OPERATING INCOME ADJUSTMENT No. 3 - DEPRECIATION EXPENSE</v>
          </cell>
        </row>
      </sheetData>
      <sheetData sheetId="25">
        <row r="6">
          <cell r="A6" t="str">
            <v>OPERATING ADJUSTMENT NO. 5 - xxx</v>
          </cell>
        </row>
      </sheetData>
      <sheetData sheetId="26">
        <row r="6">
          <cell r="A6" t="str">
            <v>OPERATING INCOME ADJUSTMENT NO. 7 - xxx</v>
          </cell>
        </row>
      </sheetData>
      <sheetData sheetId="27">
        <row r="6">
          <cell r="A6" t="str">
            <v>OPERATING INCOME ADJUSTMENT NO. 4 - INCOME TAX EXPENSE</v>
          </cell>
        </row>
      </sheetData>
      <sheetData sheetId="28">
        <row r="6">
          <cell r="A6" t="str">
            <v xml:space="preserve"> PROPERTY TAXES CALCULATION</v>
          </cell>
        </row>
      </sheetData>
      <sheetData sheetId="29">
        <row r="6">
          <cell r="A6" t="str">
            <v>RATE DESIGN</v>
          </cell>
        </row>
      </sheetData>
      <sheetData sheetId="30">
        <row r="6">
          <cell r="A6" t="str">
            <v>Typical Bill Analysis</v>
          </cell>
        </row>
      </sheetData>
      <sheetData sheetId="31" refreshError="1"/>
      <sheetData sheetId="32" refreshError="1"/>
      <sheetData sheetId="33" refreshError="1"/>
      <sheetData sheetId="34" refreshError="1"/>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INDX"/>
    </sheetNames>
    <sheetDataSet>
      <sheetData sheetId="0" refreshError="1">
        <row r="2">
          <cell r="A2" t="str">
            <v>Test Year Ended December 31, 2007</v>
          </cell>
        </row>
        <row r="8">
          <cell r="C8">
            <v>39447</v>
          </cell>
        </row>
        <row r="9">
          <cell r="C9">
            <v>39082</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schb2p2"/>
      <sheetName val="B-2p3"/>
      <sheetName val="B-2p3.1"/>
      <sheetName val="B-2p4"/>
      <sheetName val="B-2p4.1"/>
      <sheetName val="B2p5 CIAC Amort Not used"/>
      <sheetName val="B2p5.1 CIACAmort Not used"/>
      <sheetName val="B2p6 AIAC Not USED"/>
      <sheetName val="B2p6.1 AIAC Activity Not Used"/>
      <sheetName val="B2p6 ADIT Not Used"/>
      <sheetName val="schb3"/>
      <sheetName val="schb4 plant"/>
      <sheetName val="schb5 Formula method"/>
      <sheetName val="schc1 p1"/>
      <sheetName val="schc1 p2"/>
      <sheetName val="AdjSummary"/>
      <sheetName val="C-2p1Depr"/>
      <sheetName val="C-2p3 Prop Taxes "/>
      <sheetName val="schc2"/>
      <sheetName val="C-2p15IntSync"/>
      <sheetName val="C-2p16IncomeTax"/>
      <sheetName val="c3"/>
      <sheetName val="GRCF"/>
      <sheetName val="GRCF C-Corp"/>
      <sheetName val="Tax Rate"/>
      <sheetName val="d1"/>
      <sheetName val="d2"/>
      <sheetName val="d3"/>
      <sheetName val="d4"/>
      <sheetName val="sche1"/>
      <sheetName val="sche2"/>
      <sheetName val="sche3"/>
      <sheetName val="sche4"/>
      <sheetName val="sche5"/>
      <sheetName val="sche7"/>
      <sheetName val="sche8"/>
      <sheetName val="sche9"/>
      <sheetName val="schf1"/>
      <sheetName val="schf2"/>
      <sheetName val="schf3"/>
      <sheetName val="schf4"/>
      <sheetName val="Sheet3"/>
      <sheetName val="Sheet1"/>
    </sheetNames>
    <sheetDataSet>
      <sheetData sheetId="0">
        <row r="1">
          <cell r="A1" t="str">
            <v>Farmers Water Co.</v>
          </cell>
        </row>
        <row r="12">
          <cell r="C12">
            <v>40451</v>
          </cell>
        </row>
        <row r="13">
          <cell r="C13">
            <v>40086</v>
          </cell>
        </row>
        <row r="14">
          <cell r="C14">
            <v>39721</v>
          </cell>
        </row>
        <row r="15">
          <cell r="C15">
            <v>41547</v>
          </cell>
        </row>
      </sheetData>
      <sheetData sheetId="1"/>
      <sheetData sheetId="2"/>
      <sheetData sheetId="3">
        <row r="9">
          <cell r="H9">
            <v>-15143.044425712898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5">
          <cell r="AD15">
            <v>820815.17774839152</v>
          </cell>
        </row>
      </sheetData>
      <sheetData sheetId="25"/>
      <sheetData sheetId="26">
        <row r="57">
          <cell r="H57">
            <v>-5712.8359721970628</v>
          </cell>
        </row>
      </sheetData>
      <sheetData sheetId="27">
        <row r="29">
          <cell r="D29">
            <v>33136.230884630691</v>
          </cell>
        </row>
      </sheetData>
      <sheetData sheetId="28">
        <row r="23">
          <cell r="F23">
            <v>12500</v>
          </cell>
        </row>
      </sheetData>
      <sheetData sheetId="29"/>
      <sheetData sheetId="30"/>
      <sheetData sheetId="31"/>
      <sheetData sheetId="32">
        <row r="71">
          <cell r="G71">
            <v>114860.8097027184</v>
          </cell>
        </row>
      </sheetData>
      <sheetData sheetId="33"/>
      <sheetData sheetId="34">
        <row r="64">
          <cell r="N64">
            <v>0.1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TOC"/>
      <sheetName val="AR1"/>
      <sheetName val="AR2"/>
      <sheetName val="AR2-2"/>
      <sheetName val="AR3"/>
      <sheetName val="AR4"/>
      <sheetName val="AR5"/>
      <sheetName val="AR6"/>
      <sheetName val="AR6-2"/>
      <sheetName val="AR7"/>
      <sheetName val="AR7-2"/>
      <sheetName val="AR8"/>
      <sheetName val="AR8 (b)"/>
      <sheetName val="AR8 (c)"/>
      <sheetName val="AR8 (d)"/>
      <sheetName val="AR8 (e)"/>
      <sheetName val="AR8 (f)"/>
      <sheetName val="AR8 (g)"/>
      <sheetName val="AR8 (h)"/>
      <sheetName val="AR9"/>
      <sheetName val="AR9 (b)"/>
      <sheetName val="AR9 (c)"/>
      <sheetName val="AR9 (d)"/>
      <sheetName val="AR9 (e)"/>
      <sheetName val="AR9 (f)"/>
      <sheetName val="AR9 (g)"/>
      <sheetName val="AR9 (h)"/>
      <sheetName val="AR10"/>
      <sheetName val="AR10 (b)"/>
      <sheetName val="AR10 (c)"/>
      <sheetName val="AR10 (d)"/>
      <sheetName val="AR10 (e)"/>
      <sheetName val="AR10 (f)"/>
      <sheetName val="AR10 (g)"/>
      <sheetName val="AR10 (h)"/>
      <sheetName val="Drop down lists"/>
      <sheetName val="AR11"/>
      <sheetName val="AR11 (b)"/>
      <sheetName val="AR11 (c)"/>
      <sheetName val="AR11 (d)"/>
      <sheetName val="AR11 (e)"/>
      <sheetName val="AR11 (f)"/>
      <sheetName val="AR11 (g)"/>
      <sheetName val="AR11 (h)"/>
      <sheetName val="AR12"/>
      <sheetName val="AR13"/>
      <sheetName val="AR14"/>
      <sheetName val="AR15"/>
      <sheetName val="AR16"/>
      <sheetName val="Sch Title"/>
      <sheetName val="Sch 1"/>
      <sheetName val="Sch 2"/>
      <sheetName val="Sch 2 (b)"/>
      <sheetName val="Sch 2 (c)"/>
      <sheetName val="Sch 2 (d)"/>
      <sheetName val="Sch 2 (e)"/>
      <sheetName val="Sch 2 (f)"/>
      <sheetName val="Sch 2 (g)"/>
      <sheetName val="Sch 2 (h)"/>
      <sheetName val="Sch 3"/>
      <sheetName val="Sch 4"/>
      <sheetName val="Sch 4b"/>
      <sheetName val="Sch 5"/>
      <sheetName val="Sch 5 (b)"/>
      <sheetName val="Sch 5 (c)"/>
      <sheetName val="Sch 5 (d)"/>
      <sheetName val="Sch 5 (e)"/>
      <sheetName val="Sch 5 (f)"/>
      <sheetName val="Sch 5 (g)"/>
      <sheetName val="Sch 5 (h)"/>
      <sheetName val="Sch 6"/>
      <sheetName val="Sch 7"/>
      <sheetName val="Proof of Rev Hidden"/>
      <sheetName val="Sch 7b"/>
      <sheetName val="Sch 8"/>
      <sheetName val="Sch 9"/>
      <sheetName val="Sch 10"/>
      <sheetName val="Sch 11"/>
      <sheetName val="Sch 12"/>
      <sheetName val="Sch 13"/>
      <sheetName val="Sch 14"/>
      <sheetName val="Sch 15"/>
      <sheetName val="Sch 16"/>
      <sheetName val="Sch 17"/>
      <sheetName val="Sch 18"/>
      <sheetName val="Sch 19"/>
      <sheetName val="Item #4"/>
      <sheetName val="Item #5"/>
      <sheetName val="Item #6"/>
      <sheetName val="Item #7"/>
      <sheetName val="Item #8"/>
      <sheetName val="Item #9"/>
      <sheetName val="WP 1"/>
      <sheetName val="WP 2"/>
      <sheetName val="WP 3"/>
      <sheetName val="WP 4"/>
      <sheetName val="WP 5"/>
    </sheetNames>
    <sheetDataSet>
      <sheetData sheetId="0"/>
      <sheetData sheetId="1"/>
      <sheetData sheetId="2"/>
      <sheetData sheetId="3"/>
      <sheetData sheetId="4"/>
      <sheetData sheetId="5"/>
      <sheetData sheetId="6"/>
      <sheetData sheetId="7"/>
      <sheetData sheetId="8"/>
      <sheetData sheetId="9"/>
      <sheetData sheetId="10">
        <row r="7">
          <cell r="A7" t="str">
            <v>Summary of System Improvement Surcharge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6">
          <cell r="A6" t="str">
            <v>Verification and Sworn Statement (Residential Revenue)</v>
          </cell>
        </row>
        <row r="46">
          <cell r="F46">
            <v>0</v>
          </cell>
        </row>
      </sheetData>
      <sheetData sheetId="48">
        <row r="6">
          <cell r="A6" t="str">
            <v xml:space="preserve"> for Income Tax Statement of Certification</v>
          </cell>
        </row>
      </sheetData>
      <sheetData sheetId="49"/>
      <sheetData sheetId="50">
        <row r="8">
          <cell r="A8" t="str">
            <v>BALANCE SHEET</v>
          </cell>
        </row>
      </sheetData>
      <sheetData sheetId="51">
        <row r="6">
          <cell r="A6" t="str">
            <v xml:space="preserve">WATER COMPANY PLANT DESCRIPTION </v>
          </cell>
        </row>
      </sheetData>
      <sheetData sheetId="52"/>
      <sheetData sheetId="53"/>
      <sheetData sheetId="54"/>
      <sheetData sheetId="55"/>
      <sheetData sheetId="56"/>
      <sheetData sheetId="57"/>
      <sheetData sheetId="58"/>
      <sheetData sheetId="59">
        <row r="6">
          <cell r="A6" t="str">
            <v>PLANT SUMMARY</v>
          </cell>
        </row>
      </sheetData>
      <sheetData sheetId="60">
        <row r="6">
          <cell r="A6" t="str">
            <v>UTILITY PLANT IN SERVICE</v>
          </cell>
        </row>
      </sheetData>
      <sheetData sheetId="61">
        <row r="6">
          <cell r="A6" t="str">
            <v>ORIGINAL COST RATE BASE</v>
          </cell>
        </row>
      </sheetData>
      <sheetData sheetId="62">
        <row r="6">
          <cell r="A6" t="str">
            <v>WATER USE DATA SHEET</v>
          </cell>
        </row>
      </sheetData>
      <sheetData sheetId="63"/>
      <sheetData sheetId="64"/>
      <sheetData sheetId="65"/>
      <sheetData sheetId="66"/>
      <sheetData sheetId="67"/>
      <sheetData sheetId="68"/>
      <sheetData sheetId="69"/>
      <sheetData sheetId="70">
        <row r="6">
          <cell r="A6" t="str">
            <v>BILL COUNT SUMMARY</v>
          </cell>
        </row>
      </sheetData>
      <sheetData sheetId="71">
        <row r="6">
          <cell r="A6" t="str">
            <v>CURRENT AND PROPOSED RATES</v>
          </cell>
        </row>
      </sheetData>
      <sheetData sheetId="72"/>
      <sheetData sheetId="73"/>
      <sheetData sheetId="74">
        <row r="6">
          <cell r="A6" t="str">
            <v>CURRENT AND PROPOSED SERVICE CHARGES</v>
          </cell>
        </row>
      </sheetData>
      <sheetData sheetId="75">
        <row r="7">
          <cell r="A7" t="str">
            <v>COMPARATIVE INCOME STATEMENT</v>
          </cell>
        </row>
      </sheetData>
      <sheetData sheetId="76">
        <row r="7">
          <cell r="A7" t="str">
            <v>CALCULATION OF DEPRECIATION EXPENSE</v>
          </cell>
        </row>
      </sheetData>
      <sheetData sheetId="77"/>
      <sheetData sheetId="78"/>
      <sheetData sheetId="79"/>
      <sheetData sheetId="80"/>
      <sheetData sheetId="81"/>
      <sheetData sheetId="82"/>
      <sheetData sheetId="83">
        <row r="9">
          <cell r="A9" t="str">
            <v>EMERGENCY REPAIR AND REPLACEMENT FUND</v>
          </cell>
        </row>
      </sheetData>
      <sheetData sheetId="84"/>
      <sheetData sheetId="85"/>
      <sheetData sheetId="86">
        <row r="6">
          <cell r="A6" t="str">
            <v>PLANT ADDITIONS</v>
          </cell>
        </row>
      </sheetData>
      <sheetData sheetId="87">
        <row r="7">
          <cell r="A7" t="str">
            <v>SALARIES AND WAGES</v>
          </cell>
        </row>
      </sheetData>
      <sheetData sheetId="88">
        <row r="6">
          <cell r="A6" t="str">
            <v>PURCHASED WATER</v>
          </cell>
        </row>
      </sheetData>
      <sheetData sheetId="89">
        <row r="8">
          <cell r="A8" t="str">
            <v>PURCHASED POWER</v>
          </cell>
        </row>
      </sheetData>
      <sheetData sheetId="90"/>
      <sheetData sheetId="91"/>
      <sheetData sheetId="92">
        <row r="6">
          <cell r="A6" t="str">
            <v>PLANT ADDITIONS AND RETIREMENT BY YEAR</v>
          </cell>
        </row>
        <row r="9">
          <cell r="C9" t="str">
            <v>Enter Year Here</v>
          </cell>
          <cell r="E9" t="str">
            <v>Enter Year Here</v>
          </cell>
          <cell r="G9" t="str">
            <v>Enter Year Here</v>
          </cell>
          <cell r="I9" t="str">
            <v>Enter Year Here</v>
          </cell>
          <cell r="K9" t="str">
            <v>Enter Year Here</v>
          </cell>
          <cell r="M9" t="str">
            <v>Enter Year Here</v>
          </cell>
          <cell r="O9" t="str">
            <v>Enter Year Here</v>
          </cell>
          <cell r="Q9" t="str">
            <v>Enter Year Here</v>
          </cell>
          <cell r="S9" t="str">
            <v>Enter Year Here</v>
          </cell>
          <cell r="U9" t="str">
            <v>Enter Year Here</v>
          </cell>
          <cell r="W9" t="str">
            <v>Enter Year Here</v>
          </cell>
          <cell r="Y9" t="str">
            <v>Enter Year Here</v>
          </cell>
          <cell r="AA9" t="str">
            <v>Enter Year Here</v>
          </cell>
          <cell r="AC9" t="str">
            <v>Enter Year Here</v>
          </cell>
          <cell r="AE9" t="str">
            <v>Enter Year Here</v>
          </cell>
        </row>
      </sheetData>
      <sheetData sheetId="93">
        <row r="7">
          <cell r="A7" t="str">
            <v>PLANT ACCUMULATED DEPRECIATION</v>
          </cell>
        </row>
      </sheetData>
      <sheetData sheetId="94">
        <row r="6">
          <cell r="A6" t="str">
            <v xml:space="preserve">ADVANCES IN AID OF CONSTRUCTION </v>
          </cell>
        </row>
      </sheetData>
      <sheetData sheetId="95">
        <row r="7">
          <cell r="A7" t="str">
            <v xml:space="preserve">GROSS CONTRIBUTIONS IN AID OF CONSTRUCTION </v>
          </cell>
        </row>
      </sheetData>
      <sheetData sheetId="96">
        <row r="7">
          <cell r="A7" t="str">
            <v>SUPPLEMENTAL FINANCIAL INFORMATION (LONG TERM DEBT)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TOC"/>
      <sheetName val="AR1"/>
      <sheetName val="AR2"/>
      <sheetName val="AR3"/>
      <sheetName val="AR4"/>
      <sheetName val="AR5"/>
      <sheetName val="AR6"/>
      <sheetName val="AR6-2"/>
      <sheetName val="AR7"/>
      <sheetName val="AR8"/>
      <sheetName val="AR8 (b)"/>
      <sheetName val="AR8 (c)"/>
      <sheetName val="AR8 (d)"/>
      <sheetName val="AR8 (e)"/>
      <sheetName val="AR8 (f)"/>
      <sheetName val="AR8 (g)"/>
      <sheetName val="AR8 (h)"/>
      <sheetName val="AR9"/>
      <sheetName val="AR9 (b)"/>
      <sheetName val="AR9 (c)"/>
      <sheetName val="AR9 (d)"/>
      <sheetName val="AR9 (e)"/>
      <sheetName val="AR9 (f)"/>
      <sheetName val="AR9 (g)"/>
      <sheetName val="AR9 (h)"/>
      <sheetName val="AR10"/>
      <sheetName val="AR10 (b)"/>
      <sheetName val="AR10 (c)"/>
      <sheetName val="AR10 (d)"/>
      <sheetName val="AR10 (e)"/>
      <sheetName val="AR10 (f)"/>
      <sheetName val="AR10 (g)"/>
      <sheetName val="AR10 (h)"/>
      <sheetName val="Drop down lists"/>
      <sheetName val="AR11"/>
      <sheetName val="AR12"/>
      <sheetName val="AR13"/>
      <sheetName val="AR14"/>
      <sheetName val="AR15"/>
      <sheetName val="Sch Title"/>
      <sheetName val="Sch 1"/>
      <sheetName val="Sch 2"/>
      <sheetName val="Sch 2 (b)"/>
      <sheetName val="Sch 2 (c)"/>
      <sheetName val="Sch 2 (d)"/>
      <sheetName val="Sch 2 (e)"/>
      <sheetName val="Sch 2 (f)"/>
      <sheetName val="Sch 2 (g)"/>
      <sheetName val="Sch 2 (h)"/>
      <sheetName val="Sch 3"/>
      <sheetName val="Sch 4"/>
      <sheetName val="Sch 4b"/>
      <sheetName val="Sch 5"/>
      <sheetName val="Sch 5 (b)"/>
      <sheetName val="Sch 5 (c)"/>
      <sheetName val="Sch 5 (d)"/>
      <sheetName val="Sch 5 (e)"/>
      <sheetName val="Sch 5 (f)"/>
      <sheetName val="Sch 5 (g)"/>
      <sheetName val="Sch 5 (h)"/>
      <sheetName val="Sch 6"/>
      <sheetName val="Sch 7"/>
      <sheetName val="Proof of Rev Hidden"/>
      <sheetName val="Sch 7b"/>
      <sheetName val="Sch 8"/>
      <sheetName val="Sch 9"/>
      <sheetName val="Sch 10"/>
      <sheetName val="Sch 11"/>
      <sheetName val="Sch 12"/>
      <sheetName val="Sch 13"/>
      <sheetName val="Sch 14"/>
      <sheetName val="Sch 15"/>
      <sheetName val="Sch 16"/>
      <sheetName val="Sch 17"/>
      <sheetName val="Sch 18"/>
      <sheetName val="Sch 19"/>
      <sheetName val="Item #4"/>
      <sheetName val="Item #5"/>
      <sheetName val="Item #6"/>
      <sheetName val="Item #7"/>
      <sheetName val="Item #8"/>
      <sheetName val="Item #9"/>
      <sheetName val="WP 1"/>
      <sheetName val="WP 2"/>
      <sheetName val="WP 3"/>
      <sheetName val="WP 4"/>
      <sheetName val="WP 5"/>
      <sheetName val="AR8out"/>
      <sheetName val="AR8 (b)out"/>
      <sheetName val="AR8 (c)out"/>
      <sheetName val="AR8 (d)out"/>
      <sheetName val="AR8 (e)out"/>
      <sheetName val="AR8 (f)out"/>
      <sheetName val="AR8 (g)out"/>
      <sheetName val="AR8 (h)out"/>
      <sheetName val="AR9out"/>
      <sheetName val="AR9 (b)out"/>
      <sheetName val="AR9 (c)out"/>
      <sheetName val="AR9 (d)out"/>
      <sheetName val="AR9 (e)out"/>
      <sheetName val="AR9 (f)out"/>
      <sheetName val="AR9 (g)out"/>
      <sheetName val="AR9 (h)o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6">
          <cell r="A6" t="str">
            <v>Verification and Sworn Statement (Residential Revenue)</v>
          </cell>
        </row>
        <row r="46">
          <cell r="F46">
            <v>0</v>
          </cell>
        </row>
      </sheetData>
      <sheetData sheetId="38">
        <row r="6">
          <cell r="A6" t="str">
            <v>Income Tax Statement of Certification</v>
          </cell>
        </row>
      </sheetData>
      <sheetData sheetId="39" refreshError="1"/>
      <sheetData sheetId="40">
        <row r="8">
          <cell r="A8" t="str">
            <v>BALANCE SHEET</v>
          </cell>
        </row>
      </sheetData>
      <sheetData sheetId="41">
        <row r="6">
          <cell r="A6" t="str">
            <v xml:space="preserve">WATER COMPANY PLANT DESCRIPTION </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ow r="6">
          <cell r="A6" t="str">
            <v>PLANT SUMMARY</v>
          </cell>
        </row>
      </sheetData>
      <sheetData sheetId="50">
        <row r="6">
          <cell r="A6" t="str">
            <v>UTILITY PLANT IN SERVICE</v>
          </cell>
        </row>
      </sheetData>
      <sheetData sheetId="51">
        <row r="6">
          <cell r="A6" t="str">
            <v>ORIGINAL COST RATE BASE</v>
          </cell>
        </row>
      </sheetData>
      <sheetData sheetId="52">
        <row r="6">
          <cell r="A6" t="str">
            <v>WATER USE DATA SHEET</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ow r="6">
          <cell r="A6" t="str">
            <v>BILL COUNT SUMMARY</v>
          </cell>
        </row>
      </sheetData>
      <sheetData sheetId="61">
        <row r="6">
          <cell r="A6" t="str">
            <v>CURRENT AND PROPOSED RATES</v>
          </cell>
        </row>
      </sheetData>
      <sheetData sheetId="62" refreshError="1"/>
      <sheetData sheetId="63" refreshError="1"/>
      <sheetData sheetId="64">
        <row r="6">
          <cell r="A6" t="str">
            <v>CURRENT AND PROPOSED SERVICE CHARGES</v>
          </cell>
        </row>
      </sheetData>
      <sheetData sheetId="65">
        <row r="7">
          <cell r="A7" t="str">
            <v>COMPARATIVE INCOME STATEMENT</v>
          </cell>
        </row>
      </sheetData>
      <sheetData sheetId="66">
        <row r="7">
          <cell r="A7" t="str">
            <v>CALCULATION OF DEPRECIATION EXPENSE</v>
          </cell>
        </row>
      </sheetData>
      <sheetData sheetId="67" refreshError="1"/>
      <sheetData sheetId="68" refreshError="1"/>
      <sheetData sheetId="69" refreshError="1"/>
      <sheetData sheetId="70" refreshError="1"/>
      <sheetData sheetId="71" refreshError="1"/>
      <sheetData sheetId="72" refreshError="1"/>
      <sheetData sheetId="73">
        <row r="9">
          <cell r="A9" t="str">
            <v>EMERGENCY REPAIR AND REPLACEMENT FUND</v>
          </cell>
        </row>
      </sheetData>
      <sheetData sheetId="74" refreshError="1"/>
      <sheetData sheetId="75" refreshError="1"/>
      <sheetData sheetId="76">
        <row r="6">
          <cell r="A6" t="str">
            <v>PLANT ADDITIONS</v>
          </cell>
        </row>
      </sheetData>
      <sheetData sheetId="77">
        <row r="7">
          <cell r="A7" t="str">
            <v>SALARIES AND WAGES</v>
          </cell>
        </row>
      </sheetData>
      <sheetData sheetId="78">
        <row r="6">
          <cell r="A6" t="str">
            <v>PURCHASED WATER</v>
          </cell>
        </row>
      </sheetData>
      <sheetData sheetId="79">
        <row r="8">
          <cell r="A8" t="str">
            <v>PURCHASED POWER</v>
          </cell>
        </row>
      </sheetData>
      <sheetData sheetId="80" refreshError="1"/>
      <sheetData sheetId="81" refreshError="1"/>
      <sheetData sheetId="82">
        <row r="6">
          <cell r="A6" t="str">
            <v>PLANT ADDITIONS AND RETIREMENT BY YEAR</v>
          </cell>
        </row>
        <row r="9">
          <cell r="C9" t="str">
            <v>Enter Year Here</v>
          </cell>
          <cell r="E9" t="str">
            <v>Enter Year Here</v>
          </cell>
          <cell r="G9" t="str">
            <v>Enter Year Here</v>
          </cell>
          <cell r="I9" t="str">
            <v>Enter Year Here</v>
          </cell>
          <cell r="K9" t="str">
            <v>Enter Year Here</v>
          </cell>
          <cell r="M9" t="str">
            <v>Enter Year Here</v>
          </cell>
          <cell r="O9" t="str">
            <v>Enter Year Here</v>
          </cell>
          <cell r="Q9" t="str">
            <v>Enter Year Here</v>
          </cell>
          <cell r="S9" t="str">
            <v>Enter Year Here</v>
          </cell>
          <cell r="U9" t="str">
            <v>Enter Year Here</v>
          </cell>
          <cell r="W9" t="str">
            <v>Enter Year Here</v>
          </cell>
          <cell r="Y9" t="str">
            <v>Enter Year Here</v>
          </cell>
          <cell r="AA9" t="str">
            <v>Enter Year Here</v>
          </cell>
          <cell r="AC9" t="str">
            <v>Enter Year Here</v>
          </cell>
          <cell r="AE9" t="str">
            <v>Enter Year Here</v>
          </cell>
        </row>
      </sheetData>
      <sheetData sheetId="83">
        <row r="7">
          <cell r="A7" t="str">
            <v>PLANT ACCUMULATED DEPRECIATION</v>
          </cell>
        </row>
      </sheetData>
      <sheetData sheetId="84">
        <row r="6">
          <cell r="A6" t="str">
            <v xml:space="preserve">ADVANCES IN AID OF CONSTRUCTION </v>
          </cell>
        </row>
      </sheetData>
      <sheetData sheetId="85">
        <row r="7">
          <cell r="A7" t="str">
            <v xml:space="preserve">GROSS CONTRIBUTIONS IN AID OF CONSTRUCTION </v>
          </cell>
        </row>
      </sheetData>
      <sheetData sheetId="86">
        <row r="7">
          <cell r="A7" t="str">
            <v>SUPPLEMENTAL FINANCIAL INFORMATION (LONG TERM DEBT)</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schb2adjust"/>
      <sheetName val="CIAC"/>
      <sheetName val="schdb2 plantadds"/>
      <sheetName val="schb3"/>
      <sheetName val="schb4 plant"/>
      <sheetName val="schb5"/>
      <sheetName val="schc1"/>
      <sheetName val="AdjSummary"/>
      <sheetName val="schc2"/>
      <sheetName val="c3"/>
      <sheetName val="d1"/>
      <sheetName val="d2"/>
      <sheetName val="D2 Page2 Loan 1"/>
      <sheetName val="d3"/>
      <sheetName val="d4"/>
      <sheetName val="sche1"/>
      <sheetName val="sche2"/>
      <sheetName val="sche3"/>
      <sheetName val="sche4"/>
      <sheetName val="sche5"/>
      <sheetName val="sche7"/>
      <sheetName val="sche8"/>
      <sheetName val="sche9"/>
      <sheetName val="schf1"/>
      <sheetName val="schf2"/>
      <sheetName val="schf3"/>
      <sheetName val="schf4"/>
      <sheetName val="Sheet3"/>
      <sheetName val="6th grade"/>
      <sheetName val="7th grade"/>
      <sheetName val="8th grade"/>
      <sheetName val="9th Grade"/>
      <sheetName val="10th Grade"/>
      <sheetName val="Stat she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schb2adjust"/>
      <sheetName val="schdb2 plantadds"/>
      <sheetName val="schb3"/>
      <sheetName val="schb3adjust"/>
      <sheetName val="schb4 plant"/>
      <sheetName val="schb5"/>
      <sheetName val="schc1"/>
      <sheetName val="schc2"/>
      <sheetName val="AdjSummary"/>
      <sheetName val="c3"/>
      <sheetName val="d1"/>
      <sheetName val="d2"/>
      <sheetName val="D2 Page2 Loan 1"/>
      <sheetName val="d3"/>
      <sheetName val="d4"/>
      <sheetName val="sche1"/>
      <sheetName val="sche2"/>
      <sheetName val="sche3"/>
      <sheetName val="sche4"/>
      <sheetName val="sche5"/>
      <sheetName val="sche7"/>
      <sheetName val="sche7 (2)"/>
      <sheetName val="sche8"/>
      <sheetName val="sche9"/>
      <sheetName val="schf1"/>
      <sheetName val="schf2"/>
      <sheetName val="schf3"/>
      <sheetName val="schf4"/>
      <sheetName val="Sheet3"/>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sheetData sheetId="11" refreshError="1"/>
      <sheetData sheetId="12" refreshError="1"/>
      <sheetData sheetId="13"/>
      <sheetData sheetId="14" refreshError="1"/>
      <sheetData sheetId="15" refreshError="1"/>
      <sheetData sheetId="16" refreshError="1"/>
      <sheetData sheetId="17">
        <row r="210">
          <cell r="F210">
            <v>31995.761772770667</v>
          </cell>
        </row>
        <row r="219">
          <cell r="F219">
            <v>7176.247149965151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scha1 RJ"/>
      <sheetName val="schb1 RJ"/>
      <sheetName val="b2 RJ summ"/>
      <sheetName val="schb2 RJ"/>
      <sheetName val="schb2 RJ (2)"/>
      <sheetName val="schb2adjust RJB"/>
      <sheetName val="B2Adj1 CIAC Amort (2)"/>
      <sheetName val="B2Adj1 CIAC Amort"/>
      <sheetName val="schb5 RJ"/>
      <sheetName val="c1 RJ Summary"/>
      <sheetName val="schc1 RJ"/>
      <sheetName val="schc1 RJ (2)"/>
      <sheetName val="AdjSummary RJ"/>
      <sheetName val="schc2 RJ"/>
      <sheetName val="C2adj2 Deprec"/>
      <sheetName val="c3 RJ"/>
      <sheetName val="d1 RJ"/>
      <sheetName val="DONOTUSE-&gt;"/>
      <sheetName val="schb3"/>
      <sheetName val="schb3adjust"/>
      <sheetName val="schb4 plant"/>
      <sheetName val="d2"/>
      <sheetName val="D2 Page2 Loan 1"/>
      <sheetName val="d3"/>
      <sheetName val="d4"/>
      <sheetName val="Sheet3"/>
    </sheetNames>
    <sheetDataSet>
      <sheetData sheetId="0"/>
      <sheetData sheetId="1"/>
      <sheetData sheetId="2"/>
      <sheetData sheetId="3" refreshError="1"/>
      <sheetData sheetId="4"/>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sheetData sheetId="15" refreshError="1"/>
      <sheetData sheetId="16"/>
      <sheetData sheetId="17"/>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Index (2)"/>
      <sheetName val="scha1-Step1"/>
      <sheetName val="scha1-Step2"/>
      <sheetName val="scha2"/>
      <sheetName val="scha3"/>
      <sheetName val="scha4"/>
      <sheetName val="scha5"/>
      <sheetName val="schb1-Step1"/>
      <sheetName val="schb2-Step1"/>
      <sheetName val="schb2 adj Step1"/>
      <sheetName val="schb1-Step2"/>
      <sheetName val="schb2-Step2"/>
      <sheetName val="schb2 adj Step2"/>
      <sheetName val="schb5-Step2"/>
      <sheetName val="schb3"/>
      <sheetName val="schdb2 plant"/>
      <sheetName val="schb4 plant"/>
      <sheetName val="schb5-Step1"/>
      <sheetName val="schc1-Step1"/>
      <sheetName val="AdjSum-Step1"/>
      <sheetName val="schc2-Step1"/>
      <sheetName val="c3-Step1"/>
      <sheetName val="Spacer"/>
      <sheetName val="schc1-Step2"/>
      <sheetName val="AdjSum-Step2"/>
      <sheetName val="schc2-Step2"/>
      <sheetName val="c3-Step2"/>
      <sheetName val="d1"/>
      <sheetName val="d1 (2)"/>
      <sheetName val="d2"/>
      <sheetName val="d3"/>
      <sheetName val="sche1"/>
      <sheetName val="sche2"/>
      <sheetName val="sche3"/>
      <sheetName val="sche4"/>
      <sheetName val="sche5"/>
      <sheetName val="sche7"/>
      <sheetName val="sche8"/>
      <sheetName val="sche9"/>
      <sheetName val="schf1"/>
      <sheetName val="schf2"/>
      <sheetName val="schf3"/>
      <sheetName val="schf4"/>
      <sheetName val="Sheet3"/>
    </sheetNames>
    <sheetDataSet>
      <sheetData sheetId="0">
        <row r="7">
          <cell r="B7" t="str">
            <v>Witness: Bourassa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B2PlantAdditions"/>
      <sheetName val="CWIPat123102"/>
      <sheetName val="CIACAdditions"/>
      <sheetName val="AdvancesInAid"/>
      <sheetName val="TestYearPlantRetirements"/>
      <sheetName val="schb5"/>
      <sheetName val="schc1"/>
      <sheetName val="schc2"/>
      <sheetName val="EmployeeWagesSalaries"/>
      <sheetName val="Blank"/>
      <sheetName val="RateCaseExpense"/>
      <sheetName val="Insurance"/>
      <sheetName val="c3"/>
      <sheetName val="d1"/>
      <sheetName val="d2"/>
      <sheetName val="d3"/>
      <sheetName val="ScheE1Water"/>
      <sheetName val="sche1totalcompany"/>
      <sheetName val="4FactorAllocation"/>
      <sheetName val="Sheet4"/>
      <sheetName val="sche2"/>
      <sheetName val="sche3"/>
      <sheetName val="sche4"/>
      <sheetName val="sche5"/>
      <sheetName val="sche7"/>
      <sheetName val="sche8"/>
      <sheetName val="sche9"/>
      <sheetName val="Schf1"/>
      <sheetName val="schf2"/>
      <sheetName val="schf3"/>
      <sheetName val="schf4"/>
      <sheetName val="Sheet34"/>
      <sheetName val="Sheet33"/>
      <sheetName val="Sheet32"/>
      <sheetName val="Sheet31"/>
      <sheetName val="Sheet3"/>
      <sheetName val="Intro"/>
    </sheetNames>
    <sheetDataSet>
      <sheetData sheetId="0" refreshError="1">
        <row r="1">
          <cell r="A1" t="str">
            <v>Rio Rico Utilities, Inc. / Water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rbAdjstmts"/>
      <sheetName val="schb3"/>
      <sheetName val="Schb4 Plant"/>
      <sheetName val="schb5"/>
      <sheetName val="schc1"/>
      <sheetName val="schc2"/>
      <sheetName val="AdjSummary"/>
      <sheetName val="c3"/>
      <sheetName val="d1"/>
      <sheetName val="d2"/>
      <sheetName val="d3"/>
      <sheetName val="d4"/>
      <sheetName val="sche1"/>
      <sheetName val="sche2"/>
      <sheetName val="sche3"/>
      <sheetName val="sche4"/>
      <sheetName val="sche5"/>
      <sheetName val="sche6"/>
      <sheetName val="sche7"/>
      <sheetName val="sche8"/>
      <sheetName val="sche9"/>
      <sheetName val="schf1"/>
      <sheetName val="schf2"/>
      <sheetName val="schf3"/>
      <sheetName val="schf4"/>
    </sheetNames>
    <sheetDataSet>
      <sheetData sheetId="0">
        <row r="7">
          <cell r="B7" t="str">
            <v>Witness: Gutowski</v>
          </cell>
        </row>
        <row r="20">
          <cell r="B20" t="str">
            <v>\Schedules\06 std flng schd Anthem AF Wastewater.xls\</v>
          </cell>
        </row>
      </sheetData>
      <sheetData sheetId="1"/>
      <sheetData sheetId="2"/>
      <sheetData sheetId="3">
        <row r="15">
          <cell r="H15">
            <v>2052193.5893389566</v>
          </cell>
        </row>
      </sheetData>
      <sheetData sheetId="4"/>
      <sheetData sheetId="5"/>
      <sheetData sheetId="6"/>
      <sheetData sheetId="7"/>
      <sheetData sheetId="8"/>
      <sheetData sheetId="9"/>
      <sheetData sheetId="10"/>
      <sheetData sheetId="11"/>
      <sheetData sheetId="12"/>
      <sheetData sheetId="13"/>
      <sheetData sheetId="14">
        <row r="14">
          <cell r="G14">
            <v>6135801.2640451714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mailto:pmink@mohaveelectric.com;mcolby@mohaveelectric.com" TargetMode="External"/><Relationship Id="rId13" Type="http://schemas.openxmlformats.org/officeDocument/2006/relationships/hyperlink" Target="mailto:chrism@col-coop.com" TargetMode="External"/><Relationship Id="rId3" Type="http://schemas.openxmlformats.org/officeDocument/2006/relationships/hyperlink" Target="mailto:Kerri.Carnes@aps.com" TargetMode="External"/><Relationship Id="rId7" Type="http://schemas.openxmlformats.org/officeDocument/2006/relationships/hyperlink" Target="mailto:chuber@ssvec.com;jgross@ssvec.com" TargetMode="External"/><Relationship Id="rId12" Type="http://schemas.openxmlformats.org/officeDocument/2006/relationships/hyperlink" Target="mailto:ladell@dixiepower.com" TargetMode="External"/><Relationship Id="rId2" Type="http://schemas.openxmlformats.org/officeDocument/2006/relationships/hyperlink" Target="mailto:JoSmith@uns.com;mmorales@tep.com" TargetMode="External"/><Relationship Id="rId1" Type="http://schemas.openxmlformats.org/officeDocument/2006/relationships/hyperlink" Target="mailto:JoSmith@uns.com;mmorales@tep.com" TargetMode="External"/><Relationship Id="rId6" Type="http://schemas.openxmlformats.org/officeDocument/2006/relationships/hyperlink" Target="mailto:bfickett@trico.coop;kathyw@trico.coop" TargetMode="External"/><Relationship Id="rId11" Type="http://schemas.openxmlformats.org/officeDocument/2006/relationships/hyperlink" Target="mailto:stevel@dvec.org;kimberly@dvec.org" TargetMode="External"/><Relationship Id="rId5" Type="http://schemas.openxmlformats.org/officeDocument/2006/relationships/hyperlink" Target="mailto:GBass@NobleSolutions.com" TargetMode="External"/><Relationship Id="rId15" Type="http://schemas.openxmlformats.org/officeDocument/2006/relationships/printerSettings" Target="../printerSettings/printerSettings14.bin"/><Relationship Id="rId10" Type="http://schemas.openxmlformats.org/officeDocument/2006/relationships/hyperlink" Target="mailto:marcus.lewis@garkane.com" TargetMode="External"/><Relationship Id="rId4" Type="http://schemas.openxmlformats.org/officeDocument/2006/relationships/hyperlink" Target="mailto:ggouker@navopache.org" TargetMode="External"/><Relationship Id="rId9" Type="http://schemas.openxmlformats.org/officeDocument/2006/relationships/hyperlink" Target="mailto:tashby@gce.coop" TargetMode="External"/><Relationship Id="rId14" Type="http://schemas.openxmlformats.org/officeDocument/2006/relationships/hyperlink" Target="mailto:jking@ssw.coo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dimension ref="A1:G48"/>
  <sheetViews>
    <sheetView zoomScaleNormal="100" zoomScaleSheetLayoutView="115" workbookViewId="0">
      <selection activeCell="A24" sqref="A24:C24"/>
    </sheetView>
  </sheetViews>
  <sheetFormatPr defaultColWidth="8.83203125" defaultRowHeight="12.75" x14ac:dyDescent="0.2"/>
  <cols>
    <col min="1" max="1" width="15.83203125" style="3" bestFit="1" customWidth="1"/>
    <col min="2" max="2" width="75.1640625" style="3" bestFit="1" customWidth="1"/>
    <col min="3" max="3" width="9.5" style="3" customWidth="1"/>
    <col min="4" max="4" width="10.83203125" style="3" bestFit="1" customWidth="1"/>
    <col min="5" max="5" width="17" style="3" customWidth="1"/>
    <col min="6" max="7" width="8.83203125" style="3"/>
    <col min="8" max="8" width="9.33203125" style="3" customWidth="1"/>
    <col min="9" max="16384" width="8.83203125" style="3"/>
  </cols>
  <sheetData>
    <row r="1" spans="1:5" x14ac:dyDescent="0.2">
      <c r="A1" s="1">
        <f>'AR1'!$B$12</f>
        <v>0</v>
      </c>
      <c r="B1" s="1"/>
      <c r="C1" s="1"/>
      <c r="D1" s="1"/>
      <c r="E1" s="2"/>
    </row>
    <row r="2" spans="1:5" x14ac:dyDescent="0.2">
      <c r="A2" s="1" t="s">
        <v>73</v>
      </c>
      <c r="B2" s="1"/>
      <c r="C2" s="1"/>
      <c r="D2" s="1"/>
      <c r="E2" s="2"/>
    </row>
    <row r="3" spans="1:5" x14ac:dyDescent="0.2">
      <c r="A3" s="1" t="s">
        <v>74</v>
      </c>
      <c r="B3" s="1"/>
      <c r="C3" s="1"/>
      <c r="D3" s="1"/>
      <c r="E3" s="1"/>
    </row>
    <row r="4" spans="1:5" x14ac:dyDescent="0.2">
      <c r="A4" s="4"/>
      <c r="B4" s="1"/>
      <c r="C4" s="1"/>
      <c r="D4" s="1"/>
      <c r="E4" s="1"/>
    </row>
    <row r="5" spans="1:5" x14ac:dyDescent="0.2">
      <c r="A5" s="1"/>
      <c r="B5" s="1"/>
      <c r="C5" s="1"/>
      <c r="D5" s="1"/>
      <c r="E5" s="1"/>
    </row>
    <row r="6" spans="1:5" x14ac:dyDescent="0.2">
      <c r="A6" s="1"/>
      <c r="B6" s="1"/>
      <c r="C6" s="1"/>
      <c r="D6" s="1"/>
      <c r="E6" s="1"/>
    </row>
    <row r="7" spans="1:5" x14ac:dyDescent="0.2">
      <c r="A7" s="1"/>
      <c r="B7" s="5" t="s">
        <v>79</v>
      </c>
      <c r="C7" s="1"/>
      <c r="D7" s="1"/>
      <c r="E7" s="1"/>
    </row>
    <row r="8" spans="1:5" x14ac:dyDescent="0.2">
      <c r="A8" s="6"/>
      <c r="B8" s="6"/>
      <c r="C8" s="6"/>
      <c r="D8" s="1"/>
      <c r="E8" s="1"/>
    </row>
    <row r="9" spans="1:5" ht="13.5" customHeight="1" x14ac:dyDescent="0.2">
      <c r="A9" s="6" t="s">
        <v>7</v>
      </c>
      <c r="B9" s="7" t="str">
        <f>IF('AR1'!B12="","",'AR1'!B12)</f>
        <v/>
      </c>
      <c r="C9" s="6"/>
      <c r="D9" s="1"/>
      <c r="E9" s="1"/>
    </row>
    <row r="10" spans="1:5" ht="13.5" customHeight="1" x14ac:dyDescent="0.2">
      <c r="A10" s="6" t="s">
        <v>8</v>
      </c>
      <c r="B10" s="8" t="str">
        <f>IF('AR1'!B19="","",'AR1'!B19)</f>
        <v>12/31/20</v>
      </c>
      <c r="C10" s="6"/>
      <c r="D10" s="1"/>
      <c r="E10" s="1"/>
    </row>
    <row r="11" spans="1:5" x14ac:dyDescent="0.2">
      <c r="A11" s="6"/>
      <c r="B11" s="6"/>
      <c r="C11" s="6"/>
      <c r="D11" s="1"/>
      <c r="E11" s="1"/>
    </row>
    <row r="12" spans="1:5" x14ac:dyDescent="0.2">
      <c r="A12" s="1"/>
      <c r="B12" s="1"/>
      <c r="C12" s="1"/>
      <c r="D12" s="1"/>
      <c r="E12" s="1"/>
    </row>
    <row r="13" spans="1:5" x14ac:dyDescent="0.2">
      <c r="A13" s="240" t="s">
        <v>49</v>
      </c>
      <c r="B13" s="240"/>
      <c r="C13" s="9" t="s">
        <v>94</v>
      </c>
      <c r="D13" s="10" t="s">
        <v>127</v>
      </c>
      <c r="E13" s="1"/>
    </row>
    <row r="14" spans="1:5" ht="11.25" customHeight="1" x14ac:dyDescent="0.2">
      <c r="A14" s="1" t="s">
        <v>75</v>
      </c>
      <c r="B14" s="11" t="s">
        <v>314</v>
      </c>
      <c r="C14" s="11" t="s">
        <v>152</v>
      </c>
      <c r="D14" s="3" t="str">
        <f>'AR1'!N44</f>
        <v>Incomplete</v>
      </c>
      <c r="E14" s="1"/>
    </row>
    <row r="15" spans="1:5" ht="11.25" customHeight="1" x14ac:dyDescent="0.2">
      <c r="A15" s="1" t="s">
        <v>77</v>
      </c>
      <c r="B15" s="11" t="s">
        <v>315</v>
      </c>
      <c r="C15" s="11" t="str">
        <f>'AR2'!J50</f>
        <v>Page 2</v>
      </c>
      <c r="D15" s="3" t="str">
        <f>'AR2'!S50</f>
        <v>Incomplete</v>
      </c>
      <c r="E15" s="1"/>
    </row>
    <row r="16" spans="1:5" ht="11.25" customHeight="1" x14ac:dyDescent="0.2">
      <c r="A16" s="1" t="s">
        <v>578</v>
      </c>
      <c r="B16" s="11" t="str">
        <f>Supp_Info</f>
        <v>Important changes during the year</v>
      </c>
      <c r="C16" s="11" t="str">
        <f>'AR2-2'!M42</f>
        <v>Page 3</v>
      </c>
      <c r="D16" s="3" t="str">
        <f>'AR2-2'!T19</f>
        <v>Incomplete</v>
      </c>
      <c r="E16" s="1"/>
    </row>
    <row r="17" spans="1:7" ht="11.25" customHeight="1" x14ac:dyDescent="0.2">
      <c r="A17" s="1" t="s">
        <v>76</v>
      </c>
      <c r="B17" s="11" t="str">
        <f>'AR3'!A3</f>
        <v>AUTHORIZED SERVICES AND STATISTICAL INFORMATION</v>
      </c>
      <c r="C17" s="11" t="str">
        <f>'AR3'!D53</f>
        <v>Page 4</v>
      </c>
      <c r="D17" s="3" t="str">
        <f>'AR3'!J44</f>
        <v>Incomplete</v>
      </c>
      <c r="E17" s="1"/>
    </row>
    <row r="18" spans="1:7" ht="11.25" customHeight="1" x14ac:dyDescent="0.2">
      <c r="A18" s="1" t="s">
        <v>78</v>
      </c>
      <c r="B18" s="11" t="str">
        <f>'AR4'!A6</f>
        <v>VERIFICATION AND SWORN STATEMENT (INTRASTATE REVENUE ONLY)</v>
      </c>
      <c r="C18" s="11" t="str">
        <f>'AR4'!I64</f>
        <v>Page 5</v>
      </c>
      <c r="D18" s="3" t="str">
        <f>'AR4'!M42</f>
        <v>Incomplete</v>
      </c>
      <c r="E18" s="1"/>
    </row>
    <row r="19" spans="1:7" ht="11.25" customHeight="1" x14ac:dyDescent="0.2">
      <c r="A19" s="1" t="s">
        <v>80</v>
      </c>
      <c r="B19" s="11" t="str">
        <f>AR_Page13</f>
        <v>VERIFICATION AND SWORN STATEMENT (RESIDENTIAL REVENUE)</v>
      </c>
      <c r="C19" s="11" t="str">
        <f>'AR5'!I65</f>
        <v>Page 6</v>
      </c>
      <c r="D19" s="3" t="str">
        <f>'AR5'!P47</f>
        <v>Incomplete</v>
      </c>
      <c r="E19" s="1" t="str">
        <f>IF('AR8'!E8="Does not balance","Does not balance",IF('AR8'!E9="Does not balance","Does not balance",""))</f>
        <v/>
      </c>
    </row>
    <row r="20" spans="1:7" ht="11.25" customHeight="1" x14ac:dyDescent="0.2">
      <c r="A20" s="1" t="s">
        <v>83</v>
      </c>
      <c r="B20" s="11" t="str">
        <f>AR7_Page_7</f>
        <v>UTILITY PLANT IN SERVICE (ELECTRIC)</v>
      </c>
      <c r="C20" s="11" t="str">
        <f>'AR6'!H100</f>
        <v>Page 7</v>
      </c>
      <c r="D20" s="3" t="str">
        <f>'AR6'!Q96</f>
        <v>Incomplete</v>
      </c>
      <c r="E20" s="1"/>
    </row>
    <row r="21" spans="1:7" ht="11.25" customHeight="1" x14ac:dyDescent="0.2">
      <c r="A21" s="1" t="s">
        <v>93</v>
      </c>
      <c r="B21" s="11" t="str">
        <f>'AR7'!A7</f>
        <v>DEPRECIATION EXPENSE FOR THE CURRENT YEAR (ELECTRIC)</v>
      </c>
      <c r="C21" s="11" t="str">
        <f>'AR7'!J100</f>
        <v>Page 8</v>
      </c>
      <c r="D21" s="3" t="str">
        <f>'AR7'!P97</f>
        <v>Incomplete</v>
      </c>
      <c r="E21" s="1"/>
    </row>
    <row r="22" spans="1:7" ht="11.25" customHeight="1" x14ac:dyDescent="0.2">
      <c r="A22" s="1" t="s">
        <v>96</v>
      </c>
      <c r="B22" s="11" t="str">
        <f>AR9_ASSETS</f>
        <v>BALANCE SHEET ASSETS</v>
      </c>
      <c r="C22" s="11" t="str">
        <f>'AR8'!D60</f>
        <v>Page 9</v>
      </c>
      <c r="D22" s="3" t="str">
        <f>'AR8'!J71</f>
        <v>Incomplete</v>
      </c>
      <c r="E22" s="1"/>
      <c r="G22" s="1"/>
    </row>
    <row r="23" spans="1:7" ht="11.25" customHeight="1" x14ac:dyDescent="0.2">
      <c r="A23" s="1" t="s">
        <v>97</v>
      </c>
      <c r="B23" s="11" t="str">
        <f>'AR9'!A7</f>
        <v>ELECTRIC COMPARATIVE INCOME STATEMENT</v>
      </c>
      <c r="C23" s="11" t="str">
        <f>'AR9'!D92</f>
        <v>Page 11</v>
      </c>
      <c r="D23" s="3" t="str">
        <f>'AR9'!N87</f>
        <v>Incomplete</v>
      </c>
      <c r="E23" s="1"/>
    </row>
    <row r="24" spans="1:7" ht="11.25" customHeight="1" x14ac:dyDescent="0.2">
      <c r="A24" s="1" t="s">
        <v>98</v>
      </c>
      <c r="B24" s="11" t="str">
        <f>'AR10'!AR_Page12</f>
        <v>UTILITY SHUTOFFS / DISCONNECTS</v>
      </c>
      <c r="C24" s="11" t="str">
        <f>'AR10'!D34</f>
        <v>Page 12</v>
      </c>
      <c r="D24" s="3" t="str">
        <f>'AR10'!J24</f>
        <v>Incomplete</v>
      </c>
      <c r="E24" s="1"/>
    </row>
    <row r="25" spans="1:7" ht="11.25" customHeight="1" x14ac:dyDescent="0.2">
      <c r="A25" s="1"/>
      <c r="E25" s="1"/>
    </row>
    <row r="26" spans="1:7" ht="11.25" customHeight="1" x14ac:dyDescent="0.2">
      <c r="A26" s="1"/>
      <c r="E26" s="1"/>
    </row>
    <row r="27" spans="1:7" ht="11.25" customHeight="1" x14ac:dyDescent="0.2">
      <c r="A27" s="1"/>
      <c r="E27" s="1"/>
    </row>
    <row r="28" spans="1:7" x14ac:dyDescent="0.2">
      <c r="A28" s="1"/>
      <c r="E28" s="1"/>
    </row>
    <row r="29" spans="1:7" x14ac:dyDescent="0.2">
      <c r="A29" s="1"/>
      <c r="E29" s="1"/>
    </row>
    <row r="30" spans="1:7" x14ac:dyDescent="0.2">
      <c r="A30" s="1"/>
      <c r="B30" s="12"/>
      <c r="C30" s="1"/>
      <c r="D30" s="1"/>
      <c r="E30" s="1"/>
    </row>
    <row r="31" spans="1:7" x14ac:dyDescent="0.2">
      <c r="A31" s="1"/>
      <c r="B31" s="1"/>
      <c r="C31" s="1"/>
      <c r="D31" s="1"/>
      <c r="E31" s="1"/>
    </row>
    <row r="32" spans="1:7" x14ac:dyDescent="0.2">
      <c r="A32" s="13"/>
      <c r="B32" s="13"/>
      <c r="C32" s="13"/>
      <c r="D32" s="13"/>
      <c r="E32" s="13"/>
    </row>
    <row r="33" spans="1:5" ht="12.75" customHeight="1" x14ac:dyDescent="0.2">
      <c r="A33" s="241" t="s">
        <v>237</v>
      </c>
      <c r="B33" s="242"/>
      <c r="C33" s="242"/>
      <c r="D33" s="242"/>
      <c r="E33" s="243"/>
    </row>
    <row r="34" spans="1:5" ht="12.75" customHeight="1" x14ac:dyDescent="0.2">
      <c r="A34" s="244"/>
      <c r="B34" s="245"/>
      <c r="C34" s="245"/>
      <c r="D34" s="245"/>
      <c r="E34" s="246"/>
    </row>
    <row r="35" spans="1:5" ht="12.75" customHeight="1" x14ac:dyDescent="0.2">
      <c r="A35" s="244"/>
      <c r="B35" s="245"/>
      <c r="C35" s="245"/>
      <c r="D35" s="245"/>
      <c r="E35" s="246"/>
    </row>
    <row r="36" spans="1:5" x14ac:dyDescent="0.2">
      <c r="A36" s="247"/>
      <c r="B36" s="248"/>
      <c r="C36" s="248"/>
      <c r="D36" s="248"/>
      <c r="E36" s="249"/>
    </row>
    <row r="37" spans="1:5" ht="12.75" customHeight="1" x14ac:dyDescent="0.2">
      <c r="A37" s="14"/>
      <c r="B37" s="14"/>
      <c r="C37" s="14"/>
      <c r="D37" s="14"/>
      <c r="E37" s="14"/>
    </row>
    <row r="38" spans="1:5" ht="12.75" customHeight="1" x14ac:dyDescent="0.2">
      <c r="A38" s="250" t="s">
        <v>511</v>
      </c>
      <c r="B38" s="251"/>
      <c r="C38" s="251"/>
      <c r="D38" s="251"/>
      <c r="E38" s="252"/>
    </row>
    <row r="39" spans="1:5" ht="12.75" customHeight="1" x14ac:dyDescent="0.2">
      <c r="A39" s="253"/>
      <c r="B39" s="254"/>
      <c r="C39" s="254"/>
      <c r="D39" s="254"/>
      <c r="E39" s="255"/>
    </row>
    <row r="40" spans="1:5" ht="12.75" customHeight="1" x14ac:dyDescent="0.2">
      <c r="A40" s="14"/>
      <c r="B40" s="14"/>
      <c r="C40" s="14"/>
      <c r="D40" s="14"/>
      <c r="E40" s="14"/>
    </row>
    <row r="41" spans="1:5" x14ac:dyDescent="0.2">
      <c r="A41" s="14"/>
      <c r="B41" s="14"/>
      <c r="C41" s="14"/>
      <c r="D41" s="14"/>
      <c r="E41" s="14"/>
    </row>
    <row r="42" spans="1:5" x14ac:dyDescent="0.2">
      <c r="A42" s="15"/>
      <c r="B42" s="15"/>
      <c r="C42" s="15"/>
      <c r="D42" s="15"/>
      <c r="E42" s="15"/>
    </row>
    <row r="43" spans="1:5" x14ac:dyDescent="0.2">
      <c r="B43" s="16"/>
      <c r="C43" s="16"/>
      <c r="D43" s="16"/>
      <c r="E43" s="16"/>
    </row>
    <row r="44" spans="1:5" x14ac:dyDescent="0.2">
      <c r="E44" s="16"/>
    </row>
    <row r="48" spans="1:5" x14ac:dyDescent="0.2">
      <c r="A48" s="17"/>
      <c r="B48" s="12"/>
      <c r="C48" s="12"/>
      <c r="D48" s="12"/>
      <c r="E48" s="17"/>
    </row>
  </sheetData>
  <mergeCells count="3">
    <mergeCell ref="A13:B13"/>
    <mergeCell ref="A33:E36"/>
    <mergeCell ref="A38:E39"/>
  </mergeCells>
  <conditionalFormatting sqref="D14:D17 D19 D21:D22">
    <cfRule type="containsText" dxfId="175" priority="61" operator="containsText" text="&quot;Complete&quot;">
      <formula>NOT(ISERROR(SEARCH("""Complete""",D14)))</formula>
    </cfRule>
    <cfRule type="containsText" dxfId="174" priority="62" operator="containsText" text="Incomplete">
      <formula>NOT(ISERROR(SEARCH("Incomplete",D14)))</formula>
    </cfRule>
    <cfRule type="containsText" dxfId="173" priority="63" operator="containsText" text="Complete">
      <formula>NOT(ISERROR(SEARCH("Complete",D14)))</formula>
    </cfRule>
    <cfRule type="containsText" dxfId="172" priority="64" operator="containsText" text="Incomplete">
      <formula>NOT(ISERROR(SEARCH("Incomplete",D14)))</formula>
    </cfRule>
  </conditionalFormatting>
  <conditionalFormatting sqref="D18">
    <cfRule type="containsText" dxfId="171" priority="57" operator="containsText" text="&quot;Complete&quot;">
      <formula>NOT(ISERROR(SEARCH("""Complete""",D18)))</formula>
    </cfRule>
    <cfRule type="containsText" dxfId="170" priority="58" operator="containsText" text="Incomplete">
      <formula>NOT(ISERROR(SEARCH("Incomplete",D18)))</formula>
    </cfRule>
    <cfRule type="containsText" dxfId="169" priority="59" operator="containsText" text="Complete">
      <formula>NOT(ISERROR(SEARCH("Complete",D18)))</formula>
    </cfRule>
    <cfRule type="containsText" dxfId="168" priority="60" operator="containsText" text="Incomplete">
      <formula>NOT(ISERROR(SEARCH("Incomplete",D18)))</formula>
    </cfRule>
  </conditionalFormatting>
  <conditionalFormatting sqref="A14:C14">
    <cfRule type="expression" dxfId="167" priority="56">
      <formula>$D$14="Incomplete"</formula>
    </cfRule>
  </conditionalFormatting>
  <conditionalFormatting sqref="A17:C17">
    <cfRule type="expression" dxfId="166" priority="54">
      <formula>$D$17="Incomplete"</formula>
    </cfRule>
  </conditionalFormatting>
  <conditionalFormatting sqref="E20">
    <cfRule type="containsText" dxfId="165" priority="36" operator="containsText" text="Does not balance">
      <formula>NOT(ISERROR(SEARCH("Does not balance",E20)))</formula>
    </cfRule>
  </conditionalFormatting>
  <conditionalFormatting sqref="E19">
    <cfRule type="containsText" dxfId="164" priority="34" operator="containsText" text="does not">
      <formula>NOT(ISERROR(SEARCH("does not",E19)))</formula>
    </cfRule>
    <cfRule type="containsText" dxfId="163" priority="35" operator="containsText" text="Does not balance">
      <formula>NOT(ISERROR(SEARCH("Does not balance",E19)))</formula>
    </cfRule>
  </conditionalFormatting>
  <conditionalFormatting sqref="D20">
    <cfRule type="containsText" dxfId="162" priority="29" operator="containsText" text="&quot;Complete&quot;">
      <formula>NOT(ISERROR(SEARCH("""Complete""",D20)))</formula>
    </cfRule>
    <cfRule type="containsText" dxfId="161" priority="30" operator="containsText" text="Incomplete">
      <formula>NOT(ISERROR(SEARCH("Incomplete",D20)))</formula>
    </cfRule>
    <cfRule type="containsText" dxfId="160" priority="31" operator="containsText" text="Complete">
      <formula>NOT(ISERROR(SEARCH("Complete",D20)))</formula>
    </cfRule>
    <cfRule type="containsText" dxfId="159" priority="32" operator="containsText" text="Incomplete">
      <formula>NOT(ISERROR(SEARCH("Incomplete",D20)))</formula>
    </cfRule>
  </conditionalFormatting>
  <conditionalFormatting sqref="D23:D24">
    <cfRule type="containsText" dxfId="158" priority="14" operator="containsText" text="&quot;Complete&quot;">
      <formula>NOT(ISERROR(SEARCH("""Complete""",D23)))</formula>
    </cfRule>
    <cfRule type="containsText" dxfId="157" priority="15" operator="containsText" text="Incomplete">
      <formula>NOT(ISERROR(SEARCH("Incomplete",D23)))</formula>
    </cfRule>
    <cfRule type="containsText" dxfId="156" priority="16" operator="containsText" text="Complete">
      <formula>NOT(ISERROR(SEARCH("Complete",D23)))</formula>
    </cfRule>
    <cfRule type="containsText" dxfId="155" priority="17" operator="containsText" text="Incomplete">
      <formula>NOT(ISERROR(SEARCH("Incomplete",D23)))</formula>
    </cfRule>
  </conditionalFormatting>
  <conditionalFormatting sqref="A15:C15">
    <cfRule type="expression" dxfId="154" priority="9">
      <formula>$D$15="Incomplete"</formula>
    </cfRule>
  </conditionalFormatting>
  <conditionalFormatting sqref="A16:C16">
    <cfRule type="expression" dxfId="153" priority="8">
      <formula>$D$16="Incomplete"</formula>
    </cfRule>
  </conditionalFormatting>
  <conditionalFormatting sqref="A18:C18">
    <cfRule type="expression" dxfId="152" priority="7">
      <formula>$D$18="Incomplete"</formula>
    </cfRule>
  </conditionalFormatting>
  <conditionalFormatting sqref="A19:C19">
    <cfRule type="expression" dxfId="151" priority="6">
      <formula>$D$19="Incomplete"</formula>
    </cfRule>
  </conditionalFormatting>
  <conditionalFormatting sqref="A20:C20">
    <cfRule type="expression" dxfId="150" priority="5">
      <formula>$D$20="Incomplete"</formula>
    </cfRule>
  </conditionalFormatting>
  <conditionalFormatting sqref="A21:C21">
    <cfRule type="expression" dxfId="149" priority="4">
      <formula>$D$21="Incomplete"</formula>
    </cfRule>
  </conditionalFormatting>
  <conditionalFormatting sqref="A22:C22">
    <cfRule type="expression" dxfId="148" priority="3">
      <formula>$D$22="Incomplete"</formula>
    </cfRule>
  </conditionalFormatting>
  <conditionalFormatting sqref="A23:C23">
    <cfRule type="expression" dxfId="147" priority="2">
      <formula>$D$23="Incomplete"</formula>
    </cfRule>
  </conditionalFormatting>
  <conditionalFormatting sqref="A24:C24">
    <cfRule type="expression" dxfId="146" priority="1">
      <formula>$D$24="Incomplete"</formula>
    </cfRule>
  </conditionalFormatting>
  <hyperlinks>
    <hyperlink ref="B14" location="AR_Page1" display="Cover Page 1" xr:uid="{00000000-0004-0000-0000-000000000000}"/>
    <hyperlink ref="B17" location="AR3_ServcStats" display="AR3_ServcStats" xr:uid="{00000000-0004-0000-0000-000001000000}"/>
    <hyperlink ref="B15" location="AR_Page2" display="Cover Page 2" xr:uid="{00000000-0004-0000-0000-000002000000}"/>
    <hyperlink ref="B21" location="AR_Page4" display="AR_Page4" xr:uid="{00000000-0004-0000-0000-000003000000}"/>
    <hyperlink ref="B22" location="AR9_ASSETS" display="AR9_ASSETS" xr:uid="{00000000-0004-0000-0000-000004000000}"/>
    <hyperlink ref="B23" location="AR_Page7" display="AR_Page7" xr:uid="{00000000-0004-0000-0000-000005000000}"/>
    <hyperlink ref="B19" location="AR_Page13" display="AR_Page13" xr:uid="{00000000-0004-0000-0000-000007000000}"/>
    <hyperlink ref="B18" location="AR_Page16" display="AR_Page16" xr:uid="{00000000-0004-0000-0000-000008000000}"/>
    <hyperlink ref="B20" location="AR7_Page_7" display="AR7_Page_7" xr:uid="{00000000-0004-0000-0000-000009000000}"/>
  </hyperlinks>
  <printOptions horizontalCentered="1" verticalCentered="1"/>
  <pageMargins left="0.45" right="0.45" top="0.25" bottom="0.25" header="0" footer="0"/>
  <pageSetup scale="90" orientation="portrait" r:id="rId1"/>
  <ignoredErrors>
    <ignoredError sqref="B10"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tabColor indexed="22"/>
    <pageSetUpPr fitToPage="1"/>
  </sheetPr>
  <dimension ref="A1:P104"/>
  <sheetViews>
    <sheetView zoomScaleNormal="100" zoomScaleSheetLayoutView="100" workbookViewId="0">
      <pane ySplit="8" topLeftCell="A21" activePane="bottomLeft" state="frozen"/>
      <selection activeCell="F43" sqref="F43:G43"/>
      <selection pane="bottomLeft" activeCell="K2" sqref="K2"/>
    </sheetView>
  </sheetViews>
  <sheetFormatPr defaultRowHeight="12.75" x14ac:dyDescent="0.2"/>
  <cols>
    <col min="1" max="1" width="12.5" style="93" customWidth="1"/>
    <col min="2" max="2" width="67" style="93" bestFit="1" customWidth="1"/>
    <col min="3" max="3" width="14.33203125" style="93" bestFit="1" customWidth="1"/>
    <col min="4" max="5" width="15.33203125" style="93" customWidth="1"/>
    <col min="6" max="6" width="14.33203125" style="93" customWidth="1"/>
    <col min="7" max="7" width="17" style="93" bestFit="1" customWidth="1"/>
    <col min="8" max="8" width="12.33203125" style="93" hidden="1" customWidth="1"/>
    <col min="9" max="9" width="14.83203125" style="93" customWidth="1"/>
    <col min="10" max="10" width="13" style="93" customWidth="1"/>
    <col min="11" max="11" width="9.33203125" style="51"/>
    <col min="12" max="12" width="16.6640625" style="51" bestFit="1" customWidth="1"/>
    <col min="13" max="16" width="10.83203125" style="51" hidden="1" customWidth="1"/>
    <col min="17" max="257" width="9.33203125" style="51"/>
    <col min="258" max="258" width="12.5" style="51" customWidth="1"/>
    <col min="259" max="259" width="41" style="51" customWidth="1"/>
    <col min="260" max="260" width="19" style="51" customWidth="1"/>
    <col min="261" max="261" width="15.83203125" style="51" customWidth="1"/>
    <col min="262" max="262" width="22" style="51" customWidth="1"/>
    <col min="263" max="513" width="9.33203125" style="51"/>
    <col min="514" max="514" width="12.5" style="51" customWidth="1"/>
    <col min="515" max="515" width="41" style="51" customWidth="1"/>
    <col min="516" max="516" width="19" style="51" customWidth="1"/>
    <col min="517" max="517" width="15.83203125" style="51" customWidth="1"/>
    <col min="518" max="518" width="22" style="51" customWidth="1"/>
    <col min="519" max="769" width="9.33203125" style="51"/>
    <col min="770" max="770" width="12.5" style="51" customWidth="1"/>
    <col min="771" max="771" width="41" style="51" customWidth="1"/>
    <col min="772" max="772" width="19" style="51" customWidth="1"/>
    <col min="773" max="773" width="15.83203125" style="51" customWidth="1"/>
    <col min="774" max="774" width="22" style="51" customWidth="1"/>
    <col min="775" max="1025" width="9.33203125" style="51"/>
    <col min="1026" max="1026" width="12.5" style="51" customWidth="1"/>
    <col min="1027" max="1027" width="41" style="51" customWidth="1"/>
    <col min="1028" max="1028" width="19" style="51" customWidth="1"/>
    <col min="1029" max="1029" width="15.83203125" style="51" customWidth="1"/>
    <col min="1030" max="1030" width="22" style="51" customWidth="1"/>
    <col min="1031" max="1281" width="9.33203125" style="51"/>
    <col min="1282" max="1282" width="12.5" style="51" customWidth="1"/>
    <col min="1283" max="1283" width="41" style="51" customWidth="1"/>
    <col min="1284" max="1284" width="19" style="51" customWidth="1"/>
    <col min="1285" max="1285" width="15.83203125" style="51" customWidth="1"/>
    <col min="1286" max="1286" width="22" style="51" customWidth="1"/>
    <col min="1287" max="1537" width="9.33203125" style="51"/>
    <col min="1538" max="1538" width="12.5" style="51" customWidth="1"/>
    <col min="1539" max="1539" width="41" style="51" customWidth="1"/>
    <col min="1540" max="1540" width="19" style="51" customWidth="1"/>
    <col min="1541" max="1541" width="15.83203125" style="51" customWidth="1"/>
    <col min="1542" max="1542" width="22" style="51" customWidth="1"/>
    <col min="1543" max="1793" width="9.33203125" style="51"/>
    <col min="1794" max="1794" width="12.5" style="51" customWidth="1"/>
    <col min="1795" max="1795" width="41" style="51" customWidth="1"/>
    <col min="1796" max="1796" width="19" style="51" customWidth="1"/>
    <col min="1797" max="1797" width="15.83203125" style="51" customWidth="1"/>
    <col min="1798" max="1798" width="22" style="51" customWidth="1"/>
    <col min="1799" max="2049" width="9.33203125" style="51"/>
    <col min="2050" max="2050" width="12.5" style="51" customWidth="1"/>
    <col min="2051" max="2051" width="41" style="51" customWidth="1"/>
    <col min="2052" max="2052" width="19" style="51" customWidth="1"/>
    <col min="2053" max="2053" width="15.83203125" style="51" customWidth="1"/>
    <col min="2054" max="2054" width="22" style="51" customWidth="1"/>
    <col min="2055" max="2305" width="9.33203125" style="51"/>
    <col min="2306" max="2306" width="12.5" style="51" customWidth="1"/>
    <col min="2307" max="2307" width="41" style="51" customWidth="1"/>
    <col min="2308" max="2308" width="19" style="51" customWidth="1"/>
    <col min="2309" max="2309" width="15.83203125" style="51" customWidth="1"/>
    <col min="2310" max="2310" width="22" style="51" customWidth="1"/>
    <col min="2311" max="2561" width="9.33203125" style="51"/>
    <col min="2562" max="2562" width="12.5" style="51" customWidth="1"/>
    <col min="2563" max="2563" width="41" style="51" customWidth="1"/>
    <col min="2564" max="2564" width="19" style="51" customWidth="1"/>
    <col min="2565" max="2565" width="15.83203125" style="51" customWidth="1"/>
    <col min="2566" max="2566" width="22" style="51" customWidth="1"/>
    <col min="2567" max="2817" width="9.33203125" style="51"/>
    <col min="2818" max="2818" width="12.5" style="51" customWidth="1"/>
    <col min="2819" max="2819" width="41" style="51" customWidth="1"/>
    <col min="2820" max="2820" width="19" style="51" customWidth="1"/>
    <col min="2821" max="2821" width="15.83203125" style="51" customWidth="1"/>
    <col min="2822" max="2822" width="22" style="51" customWidth="1"/>
    <col min="2823" max="3073" width="9.33203125" style="51"/>
    <col min="3074" max="3074" width="12.5" style="51" customWidth="1"/>
    <col min="3075" max="3075" width="41" style="51" customWidth="1"/>
    <col min="3076" max="3076" width="19" style="51" customWidth="1"/>
    <col min="3077" max="3077" width="15.83203125" style="51" customWidth="1"/>
    <col min="3078" max="3078" width="22" style="51" customWidth="1"/>
    <col min="3079" max="3329" width="9.33203125" style="51"/>
    <col min="3330" max="3330" width="12.5" style="51" customWidth="1"/>
    <col min="3331" max="3331" width="41" style="51" customWidth="1"/>
    <col min="3332" max="3332" width="19" style="51" customWidth="1"/>
    <col min="3333" max="3333" width="15.83203125" style="51" customWidth="1"/>
    <col min="3334" max="3334" width="22" style="51" customWidth="1"/>
    <col min="3335" max="3585" width="9.33203125" style="51"/>
    <col min="3586" max="3586" width="12.5" style="51" customWidth="1"/>
    <col min="3587" max="3587" width="41" style="51" customWidth="1"/>
    <col min="3588" max="3588" width="19" style="51" customWidth="1"/>
    <col min="3589" max="3589" width="15.83203125" style="51" customWidth="1"/>
    <col min="3590" max="3590" width="22" style="51" customWidth="1"/>
    <col min="3591" max="3841" width="9.33203125" style="51"/>
    <col min="3842" max="3842" width="12.5" style="51" customWidth="1"/>
    <col min="3843" max="3843" width="41" style="51" customWidth="1"/>
    <col min="3844" max="3844" width="19" style="51" customWidth="1"/>
    <col min="3845" max="3845" width="15.83203125" style="51" customWidth="1"/>
    <col min="3846" max="3846" width="22" style="51" customWidth="1"/>
    <col min="3847" max="4097" width="9.33203125" style="51"/>
    <col min="4098" max="4098" width="12.5" style="51" customWidth="1"/>
    <col min="4099" max="4099" width="41" style="51" customWidth="1"/>
    <col min="4100" max="4100" width="19" style="51" customWidth="1"/>
    <col min="4101" max="4101" width="15.83203125" style="51" customWidth="1"/>
    <col min="4102" max="4102" width="22" style="51" customWidth="1"/>
    <col min="4103" max="4353" width="9.33203125" style="51"/>
    <col min="4354" max="4354" width="12.5" style="51" customWidth="1"/>
    <col min="4355" max="4355" width="41" style="51" customWidth="1"/>
    <col min="4356" max="4356" width="19" style="51" customWidth="1"/>
    <col min="4357" max="4357" width="15.83203125" style="51" customWidth="1"/>
    <col min="4358" max="4358" width="22" style="51" customWidth="1"/>
    <col min="4359" max="4609" width="9.33203125" style="51"/>
    <col min="4610" max="4610" width="12.5" style="51" customWidth="1"/>
    <col min="4611" max="4611" width="41" style="51" customWidth="1"/>
    <col min="4612" max="4612" width="19" style="51" customWidth="1"/>
    <col min="4613" max="4613" width="15.83203125" style="51" customWidth="1"/>
    <col min="4614" max="4614" width="22" style="51" customWidth="1"/>
    <col min="4615" max="4865" width="9.33203125" style="51"/>
    <col min="4866" max="4866" width="12.5" style="51" customWidth="1"/>
    <col min="4867" max="4867" width="41" style="51" customWidth="1"/>
    <col min="4868" max="4868" width="19" style="51" customWidth="1"/>
    <col min="4869" max="4869" width="15.83203125" style="51" customWidth="1"/>
    <col min="4870" max="4870" width="22" style="51" customWidth="1"/>
    <col min="4871" max="5121" width="9.33203125" style="51"/>
    <col min="5122" max="5122" width="12.5" style="51" customWidth="1"/>
    <col min="5123" max="5123" width="41" style="51" customWidth="1"/>
    <col min="5124" max="5124" width="19" style="51" customWidth="1"/>
    <col min="5125" max="5125" width="15.83203125" style="51" customWidth="1"/>
    <col min="5126" max="5126" width="22" style="51" customWidth="1"/>
    <col min="5127" max="5377" width="9.33203125" style="51"/>
    <col min="5378" max="5378" width="12.5" style="51" customWidth="1"/>
    <col min="5379" max="5379" width="41" style="51" customWidth="1"/>
    <col min="5380" max="5380" width="19" style="51" customWidth="1"/>
    <col min="5381" max="5381" width="15.83203125" style="51" customWidth="1"/>
    <col min="5382" max="5382" width="22" style="51" customWidth="1"/>
    <col min="5383" max="5633" width="9.33203125" style="51"/>
    <col min="5634" max="5634" width="12.5" style="51" customWidth="1"/>
    <col min="5635" max="5635" width="41" style="51" customWidth="1"/>
    <col min="5636" max="5636" width="19" style="51" customWidth="1"/>
    <col min="5637" max="5637" width="15.83203125" style="51" customWidth="1"/>
    <col min="5638" max="5638" width="22" style="51" customWidth="1"/>
    <col min="5639" max="5889" width="9.33203125" style="51"/>
    <col min="5890" max="5890" width="12.5" style="51" customWidth="1"/>
    <col min="5891" max="5891" width="41" style="51" customWidth="1"/>
    <col min="5892" max="5892" width="19" style="51" customWidth="1"/>
    <col min="5893" max="5893" width="15.83203125" style="51" customWidth="1"/>
    <col min="5894" max="5894" width="22" style="51" customWidth="1"/>
    <col min="5895" max="6145" width="9.33203125" style="51"/>
    <col min="6146" max="6146" width="12.5" style="51" customWidth="1"/>
    <col min="6147" max="6147" width="41" style="51" customWidth="1"/>
    <col min="6148" max="6148" width="19" style="51" customWidth="1"/>
    <col min="6149" max="6149" width="15.83203125" style="51" customWidth="1"/>
    <col min="6150" max="6150" width="22" style="51" customWidth="1"/>
    <col min="6151" max="6401" width="9.33203125" style="51"/>
    <col min="6402" max="6402" width="12.5" style="51" customWidth="1"/>
    <col min="6403" max="6403" width="41" style="51" customWidth="1"/>
    <col min="6404" max="6404" width="19" style="51" customWidth="1"/>
    <col min="6405" max="6405" width="15.83203125" style="51" customWidth="1"/>
    <col min="6406" max="6406" width="22" style="51" customWidth="1"/>
    <col min="6407" max="6657" width="9.33203125" style="51"/>
    <col min="6658" max="6658" width="12.5" style="51" customWidth="1"/>
    <col min="6659" max="6659" width="41" style="51" customWidth="1"/>
    <col min="6660" max="6660" width="19" style="51" customWidth="1"/>
    <col min="6661" max="6661" width="15.83203125" style="51" customWidth="1"/>
    <col min="6662" max="6662" width="22" style="51" customWidth="1"/>
    <col min="6663" max="6913" width="9.33203125" style="51"/>
    <col min="6914" max="6914" width="12.5" style="51" customWidth="1"/>
    <col min="6915" max="6915" width="41" style="51" customWidth="1"/>
    <col min="6916" max="6916" width="19" style="51" customWidth="1"/>
    <col min="6917" max="6917" width="15.83203125" style="51" customWidth="1"/>
    <col min="6918" max="6918" width="22" style="51" customWidth="1"/>
    <col min="6919" max="7169" width="9.33203125" style="51"/>
    <col min="7170" max="7170" width="12.5" style="51" customWidth="1"/>
    <col min="7171" max="7171" width="41" style="51" customWidth="1"/>
    <col min="7172" max="7172" width="19" style="51" customWidth="1"/>
    <col min="7173" max="7173" width="15.83203125" style="51" customWidth="1"/>
    <col min="7174" max="7174" width="22" style="51" customWidth="1"/>
    <col min="7175" max="7425" width="9.33203125" style="51"/>
    <col min="7426" max="7426" width="12.5" style="51" customWidth="1"/>
    <col min="7427" max="7427" width="41" style="51" customWidth="1"/>
    <col min="7428" max="7428" width="19" style="51" customWidth="1"/>
    <col min="7429" max="7429" width="15.83203125" style="51" customWidth="1"/>
    <col min="7430" max="7430" width="22" style="51" customWidth="1"/>
    <col min="7431" max="7681" width="9.33203125" style="51"/>
    <col min="7682" max="7682" width="12.5" style="51" customWidth="1"/>
    <col min="7683" max="7683" width="41" style="51" customWidth="1"/>
    <col min="7684" max="7684" width="19" style="51" customWidth="1"/>
    <col min="7685" max="7685" width="15.83203125" style="51" customWidth="1"/>
    <col min="7686" max="7686" width="22" style="51" customWidth="1"/>
    <col min="7687" max="7937" width="9.33203125" style="51"/>
    <col min="7938" max="7938" width="12.5" style="51" customWidth="1"/>
    <col min="7939" max="7939" width="41" style="51" customWidth="1"/>
    <col min="7940" max="7940" width="19" style="51" customWidth="1"/>
    <col min="7941" max="7941" width="15.83203125" style="51" customWidth="1"/>
    <col min="7942" max="7942" width="22" style="51" customWidth="1"/>
    <col min="7943" max="8193" width="9.33203125" style="51"/>
    <col min="8194" max="8194" width="12.5" style="51" customWidth="1"/>
    <col min="8195" max="8195" width="41" style="51" customWidth="1"/>
    <col min="8196" max="8196" width="19" style="51" customWidth="1"/>
    <col min="8197" max="8197" width="15.83203125" style="51" customWidth="1"/>
    <col min="8198" max="8198" width="22" style="51" customWidth="1"/>
    <col min="8199" max="8449" width="9.33203125" style="51"/>
    <col min="8450" max="8450" width="12.5" style="51" customWidth="1"/>
    <col min="8451" max="8451" width="41" style="51" customWidth="1"/>
    <col min="8452" max="8452" width="19" style="51" customWidth="1"/>
    <col min="8453" max="8453" width="15.83203125" style="51" customWidth="1"/>
    <col min="8454" max="8454" width="22" style="51" customWidth="1"/>
    <col min="8455" max="8705" width="9.33203125" style="51"/>
    <col min="8706" max="8706" width="12.5" style="51" customWidth="1"/>
    <col min="8707" max="8707" width="41" style="51" customWidth="1"/>
    <col min="8708" max="8708" width="19" style="51" customWidth="1"/>
    <col min="8709" max="8709" width="15.83203125" style="51" customWidth="1"/>
    <col min="8710" max="8710" width="22" style="51" customWidth="1"/>
    <col min="8711" max="8961" width="9.33203125" style="51"/>
    <col min="8962" max="8962" width="12.5" style="51" customWidth="1"/>
    <col min="8963" max="8963" width="41" style="51" customWidth="1"/>
    <col min="8964" max="8964" width="19" style="51" customWidth="1"/>
    <col min="8965" max="8965" width="15.83203125" style="51" customWidth="1"/>
    <col min="8966" max="8966" width="22" style="51" customWidth="1"/>
    <col min="8967" max="9217" width="9.33203125" style="51"/>
    <col min="9218" max="9218" width="12.5" style="51" customWidth="1"/>
    <col min="9219" max="9219" width="41" style="51" customWidth="1"/>
    <col min="9220" max="9220" width="19" style="51" customWidth="1"/>
    <col min="9221" max="9221" width="15.83203125" style="51" customWidth="1"/>
    <col min="9222" max="9222" width="22" style="51" customWidth="1"/>
    <col min="9223" max="9473" width="9.33203125" style="51"/>
    <col min="9474" max="9474" width="12.5" style="51" customWidth="1"/>
    <col min="9475" max="9475" width="41" style="51" customWidth="1"/>
    <col min="9476" max="9476" width="19" style="51" customWidth="1"/>
    <col min="9477" max="9477" width="15.83203125" style="51" customWidth="1"/>
    <col min="9478" max="9478" width="22" style="51" customWidth="1"/>
    <col min="9479" max="9729" width="9.33203125" style="51"/>
    <col min="9730" max="9730" width="12.5" style="51" customWidth="1"/>
    <col min="9731" max="9731" width="41" style="51" customWidth="1"/>
    <col min="9732" max="9732" width="19" style="51" customWidth="1"/>
    <col min="9733" max="9733" width="15.83203125" style="51" customWidth="1"/>
    <col min="9734" max="9734" width="22" style="51" customWidth="1"/>
    <col min="9735" max="9985" width="9.33203125" style="51"/>
    <col min="9986" max="9986" width="12.5" style="51" customWidth="1"/>
    <col min="9987" max="9987" width="41" style="51" customWidth="1"/>
    <col min="9988" max="9988" width="19" style="51" customWidth="1"/>
    <col min="9989" max="9989" width="15.83203125" style="51" customWidth="1"/>
    <col min="9990" max="9990" width="22" style="51" customWidth="1"/>
    <col min="9991" max="10241" width="9.33203125" style="51"/>
    <col min="10242" max="10242" width="12.5" style="51" customWidth="1"/>
    <col min="10243" max="10243" width="41" style="51" customWidth="1"/>
    <col min="10244" max="10244" width="19" style="51" customWidth="1"/>
    <col min="10245" max="10245" width="15.83203125" style="51" customWidth="1"/>
    <col min="10246" max="10246" width="22" style="51" customWidth="1"/>
    <col min="10247" max="10497" width="9.33203125" style="51"/>
    <col min="10498" max="10498" width="12.5" style="51" customWidth="1"/>
    <col min="10499" max="10499" width="41" style="51" customWidth="1"/>
    <col min="10500" max="10500" width="19" style="51" customWidth="1"/>
    <col min="10501" max="10501" width="15.83203125" style="51" customWidth="1"/>
    <col min="10502" max="10502" width="22" style="51" customWidth="1"/>
    <col min="10503" max="10753" width="9.33203125" style="51"/>
    <col min="10754" max="10754" width="12.5" style="51" customWidth="1"/>
    <col min="10755" max="10755" width="41" style="51" customWidth="1"/>
    <col min="10756" max="10756" width="19" style="51" customWidth="1"/>
    <col min="10757" max="10757" width="15.83203125" style="51" customWidth="1"/>
    <col min="10758" max="10758" width="22" style="51" customWidth="1"/>
    <col min="10759" max="11009" width="9.33203125" style="51"/>
    <col min="11010" max="11010" width="12.5" style="51" customWidth="1"/>
    <col min="11011" max="11011" width="41" style="51" customWidth="1"/>
    <col min="11012" max="11012" width="19" style="51" customWidth="1"/>
    <col min="11013" max="11013" width="15.83203125" style="51" customWidth="1"/>
    <col min="11014" max="11014" width="22" style="51" customWidth="1"/>
    <col min="11015" max="11265" width="9.33203125" style="51"/>
    <col min="11266" max="11266" width="12.5" style="51" customWidth="1"/>
    <col min="11267" max="11267" width="41" style="51" customWidth="1"/>
    <col min="11268" max="11268" width="19" style="51" customWidth="1"/>
    <col min="11269" max="11269" width="15.83203125" style="51" customWidth="1"/>
    <col min="11270" max="11270" width="22" style="51" customWidth="1"/>
    <col min="11271" max="11521" width="9.33203125" style="51"/>
    <col min="11522" max="11522" width="12.5" style="51" customWidth="1"/>
    <col min="11523" max="11523" width="41" style="51" customWidth="1"/>
    <col min="11524" max="11524" width="19" style="51" customWidth="1"/>
    <col min="11525" max="11525" width="15.83203125" style="51" customWidth="1"/>
    <col min="11526" max="11526" width="22" style="51" customWidth="1"/>
    <col min="11527" max="11777" width="9.33203125" style="51"/>
    <col min="11778" max="11778" width="12.5" style="51" customWidth="1"/>
    <col min="11779" max="11779" width="41" style="51" customWidth="1"/>
    <col min="11780" max="11780" width="19" style="51" customWidth="1"/>
    <col min="11781" max="11781" width="15.83203125" style="51" customWidth="1"/>
    <col min="11782" max="11782" width="22" style="51" customWidth="1"/>
    <col min="11783" max="12033" width="9.33203125" style="51"/>
    <col min="12034" max="12034" width="12.5" style="51" customWidth="1"/>
    <col min="12035" max="12035" width="41" style="51" customWidth="1"/>
    <col min="12036" max="12036" width="19" style="51" customWidth="1"/>
    <col min="12037" max="12037" width="15.83203125" style="51" customWidth="1"/>
    <col min="12038" max="12038" width="22" style="51" customWidth="1"/>
    <col min="12039" max="12289" width="9.33203125" style="51"/>
    <col min="12290" max="12290" width="12.5" style="51" customWidth="1"/>
    <col min="12291" max="12291" width="41" style="51" customWidth="1"/>
    <col min="12292" max="12292" width="19" style="51" customWidth="1"/>
    <col min="12293" max="12293" width="15.83203125" style="51" customWidth="1"/>
    <col min="12294" max="12294" width="22" style="51" customWidth="1"/>
    <col min="12295" max="12545" width="9.33203125" style="51"/>
    <col min="12546" max="12546" width="12.5" style="51" customWidth="1"/>
    <col min="12547" max="12547" width="41" style="51" customWidth="1"/>
    <col min="12548" max="12548" width="19" style="51" customWidth="1"/>
    <col min="12549" max="12549" width="15.83203125" style="51" customWidth="1"/>
    <col min="12550" max="12550" width="22" style="51" customWidth="1"/>
    <col min="12551" max="12801" width="9.33203125" style="51"/>
    <col min="12802" max="12802" width="12.5" style="51" customWidth="1"/>
    <col min="12803" max="12803" width="41" style="51" customWidth="1"/>
    <col min="12804" max="12804" width="19" style="51" customWidth="1"/>
    <col min="12805" max="12805" width="15.83203125" style="51" customWidth="1"/>
    <col min="12806" max="12806" width="22" style="51" customWidth="1"/>
    <col min="12807" max="13057" width="9.33203125" style="51"/>
    <col min="13058" max="13058" width="12.5" style="51" customWidth="1"/>
    <col min="13059" max="13059" width="41" style="51" customWidth="1"/>
    <col min="13060" max="13060" width="19" style="51" customWidth="1"/>
    <col min="13061" max="13061" width="15.83203125" style="51" customWidth="1"/>
    <col min="13062" max="13062" width="22" style="51" customWidth="1"/>
    <col min="13063" max="13313" width="9.33203125" style="51"/>
    <col min="13314" max="13314" width="12.5" style="51" customWidth="1"/>
    <col min="13315" max="13315" width="41" style="51" customWidth="1"/>
    <col min="13316" max="13316" width="19" style="51" customWidth="1"/>
    <col min="13317" max="13317" width="15.83203125" style="51" customWidth="1"/>
    <col min="13318" max="13318" width="22" style="51" customWidth="1"/>
    <col min="13319" max="13569" width="9.33203125" style="51"/>
    <col min="13570" max="13570" width="12.5" style="51" customWidth="1"/>
    <col min="13571" max="13571" width="41" style="51" customWidth="1"/>
    <col min="13572" max="13572" width="19" style="51" customWidth="1"/>
    <col min="13573" max="13573" width="15.83203125" style="51" customWidth="1"/>
    <col min="13574" max="13574" width="22" style="51" customWidth="1"/>
    <col min="13575" max="13825" width="9.33203125" style="51"/>
    <col min="13826" max="13826" width="12.5" style="51" customWidth="1"/>
    <col min="13827" max="13827" width="41" style="51" customWidth="1"/>
    <col min="13828" max="13828" width="19" style="51" customWidth="1"/>
    <col min="13829" max="13829" width="15.83203125" style="51" customWidth="1"/>
    <col min="13830" max="13830" width="22" style="51" customWidth="1"/>
    <col min="13831" max="14081" width="9.33203125" style="51"/>
    <col min="14082" max="14082" width="12.5" style="51" customWidth="1"/>
    <col min="14083" max="14083" width="41" style="51" customWidth="1"/>
    <col min="14084" max="14084" width="19" style="51" customWidth="1"/>
    <col min="14085" max="14085" width="15.83203125" style="51" customWidth="1"/>
    <col min="14086" max="14086" width="22" style="51" customWidth="1"/>
    <col min="14087" max="14337" width="9.33203125" style="51"/>
    <col min="14338" max="14338" width="12.5" style="51" customWidth="1"/>
    <col min="14339" max="14339" width="41" style="51" customWidth="1"/>
    <col min="14340" max="14340" width="19" style="51" customWidth="1"/>
    <col min="14341" max="14341" width="15.83203125" style="51" customWidth="1"/>
    <col min="14342" max="14342" width="22" style="51" customWidth="1"/>
    <col min="14343" max="14593" width="9.33203125" style="51"/>
    <col min="14594" max="14594" width="12.5" style="51" customWidth="1"/>
    <col min="14595" max="14595" width="41" style="51" customWidth="1"/>
    <col min="14596" max="14596" width="19" style="51" customWidth="1"/>
    <col min="14597" max="14597" width="15.83203125" style="51" customWidth="1"/>
    <col min="14598" max="14598" width="22" style="51" customWidth="1"/>
    <col min="14599" max="14849" width="9.33203125" style="51"/>
    <col min="14850" max="14850" width="12.5" style="51" customWidth="1"/>
    <col min="14851" max="14851" width="41" style="51" customWidth="1"/>
    <col min="14852" max="14852" width="19" style="51" customWidth="1"/>
    <col min="14853" max="14853" width="15.83203125" style="51" customWidth="1"/>
    <col min="14854" max="14854" width="22" style="51" customWidth="1"/>
    <col min="14855" max="15105" width="9.33203125" style="51"/>
    <col min="15106" max="15106" width="12.5" style="51" customWidth="1"/>
    <col min="15107" max="15107" width="41" style="51" customWidth="1"/>
    <col min="15108" max="15108" width="19" style="51" customWidth="1"/>
    <col min="15109" max="15109" width="15.83203125" style="51" customWidth="1"/>
    <col min="15110" max="15110" width="22" style="51" customWidth="1"/>
    <col min="15111" max="15361" width="9.33203125" style="51"/>
    <col min="15362" max="15362" width="12.5" style="51" customWidth="1"/>
    <col min="15363" max="15363" width="41" style="51" customWidth="1"/>
    <col min="15364" max="15364" width="19" style="51" customWidth="1"/>
    <col min="15365" max="15365" width="15.83203125" style="51" customWidth="1"/>
    <col min="15366" max="15366" width="22" style="51" customWidth="1"/>
    <col min="15367" max="15617" width="9.33203125" style="51"/>
    <col min="15618" max="15618" width="12.5" style="51" customWidth="1"/>
    <col min="15619" max="15619" width="41" style="51" customWidth="1"/>
    <col min="15620" max="15620" width="19" style="51" customWidth="1"/>
    <col min="15621" max="15621" width="15.83203125" style="51" customWidth="1"/>
    <col min="15622" max="15622" width="22" style="51" customWidth="1"/>
    <col min="15623" max="15873" width="9.33203125" style="51"/>
    <col min="15874" max="15874" width="12.5" style="51" customWidth="1"/>
    <col min="15875" max="15875" width="41" style="51" customWidth="1"/>
    <col min="15876" max="15876" width="19" style="51" customWidth="1"/>
    <col min="15877" max="15877" width="15.83203125" style="51" customWidth="1"/>
    <col min="15878" max="15878" width="22" style="51" customWidth="1"/>
    <col min="15879" max="16129" width="9.33203125" style="51"/>
    <col min="16130" max="16130" width="12.5" style="51" customWidth="1"/>
    <col min="16131" max="16131" width="41" style="51" customWidth="1"/>
    <col min="16132" max="16132" width="19" style="51" customWidth="1"/>
    <col min="16133" max="16133" width="15.83203125" style="51" customWidth="1"/>
    <col min="16134" max="16134" width="22" style="51" customWidth="1"/>
    <col min="16135" max="16384" width="9.33203125" style="51"/>
  </cols>
  <sheetData>
    <row r="1" spans="1:16" x14ac:dyDescent="0.2">
      <c r="A1" s="1">
        <f>'AR1'!$B$12</f>
        <v>0</v>
      </c>
      <c r="B1" s="51"/>
      <c r="C1" s="51"/>
      <c r="D1" s="51"/>
      <c r="E1" s="51"/>
      <c r="F1" s="51"/>
      <c r="G1" s="51"/>
      <c r="H1" s="51"/>
      <c r="I1" s="51"/>
      <c r="K1" s="52" t="s">
        <v>572</v>
      </c>
    </row>
    <row r="2" spans="1:16" x14ac:dyDescent="0.2">
      <c r="A2" s="51" t="s">
        <v>255</v>
      </c>
      <c r="B2" s="51"/>
      <c r="C2" s="51"/>
      <c r="D2" s="51"/>
      <c r="E2" s="51"/>
      <c r="F2" s="51"/>
      <c r="G2" s="51"/>
      <c r="H2" s="51"/>
      <c r="I2" s="51"/>
      <c r="K2" s="52" t="str">
        <f>"Annual Report Page "&amp;J101</f>
        <v>Annual Report Page 8</v>
      </c>
    </row>
    <row r="3" spans="1:16" x14ac:dyDescent="0.2">
      <c r="A3" s="51" t="str">
        <f>A7</f>
        <v>DEPRECIATION EXPENSE FOR THE CURRENT YEAR (ELECTRIC)</v>
      </c>
      <c r="B3" s="51"/>
      <c r="C3" s="51"/>
      <c r="D3" s="51"/>
      <c r="E3" s="51"/>
      <c r="F3" s="51"/>
      <c r="G3" s="51"/>
      <c r="H3" s="51"/>
      <c r="I3" s="77"/>
      <c r="J3" s="51"/>
    </row>
    <row r="4" spans="1:16" x14ac:dyDescent="0.2">
      <c r="A4" s="51" t="str">
        <f>IF('AR1'!B19="","",'AR1'!B19)</f>
        <v>12/31/20</v>
      </c>
      <c r="B4" s="51"/>
      <c r="C4" s="51"/>
      <c r="D4" s="51"/>
      <c r="E4" s="51"/>
      <c r="F4" s="51"/>
      <c r="G4" s="51"/>
      <c r="H4" s="51"/>
      <c r="I4" s="51"/>
      <c r="J4" s="1"/>
    </row>
    <row r="5" spans="1:16" x14ac:dyDescent="0.2">
      <c r="A5" s="53"/>
      <c r="B5" s="51"/>
      <c r="C5" s="76"/>
      <c r="D5" s="76"/>
      <c r="E5" s="76"/>
      <c r="F5" s="76"/>
      <c r="G5" s="76"/>
      <c r="H5" s="76"/>
      <c r="I5" s="51"/>
      <c r="J5" s="1"/>
    </row>
    <row r="6" spans="1:16" ht="13.5" thickBot="1" x14ac:dyDescent="0.25">
      <c r="A6" s="53"/>
      <c r="B6" s="51"/>
      <c r="C6" s="76"/>
      <c r="D6" s="76"/>
      <c r="E6" s="76"/>
      <c r="F6" s="76"/>
      <c r="G6" s="76"/>
      <c r="H6" s="76"/>
      <c r="I6" s="51"/>
      <c r="J6" s="1"/>
    </row>
    <row r="7" spans="1:16" ht="13.5" thickBot="1" x14ac:dyDescent="0.25">
      <c r="A7" s="371" t="s">
        <v>311</v>
      </c>
      <c r="B7" s="372"/>
      <c r="C7" s="372"/>
      <c r="D7" s="372"/>
      <c r="E7" s="372"/>
      <c r="F7" s="372"/>
      <c r="G7" s="372"/>
      <c r="H7" s="372"/>
      <c r="I7" s="372"/>
      <c r="J7" s="373"/>
    </row>
    <row r="8" spans="1:16" ht="38.25" x14ac:dyDescent="0.2">
      <c r="A8" s="94" t="s">
        <v>12</v>
      </c>
      <c r="B8" s="95" t="s">
        <v>0</v>
      </c>
      <c r="C8" s="94" t="s">
        <v>238</v>
      </c>
      <c r="D8" s="94" t="s">
        <v>221</v>
      </c>
      <c r="E8" s="94" t="s">
        <v>239</v>
      </c>
      <c r="F8" s="94" t="s">
        <v>222</v>
      </c>
      <c r="G8" s="109" t="s">
        <v>220</v>
      </c>
      <c r="H8" s="109" t="s">
        <v>33</v>
      </c>
      <c r="I8" s="94" t="s">
        <v>139</v>
      </c>
      <c r="J8" s="94" t="s">
        <v>22</v>
      </c>
      <c r="L8" s="12" t="s">
        <v>74</v>
      </c>
    </row>
    <row r="9" spans="1:16" x14ac:dyDescent="0.2">
      <c r="A9" s="360" t="s">
        <v>375</v>
      </c>
      <c r="B9" s="361"/>
      <c r="C9" s="361"/>
      <c r="D9" s="361"/>
      <c r="E9" s="361"/>
      <c r="F9" s="361"/>
      <c r="G9" s="361"/>
      <c r="H9" s="361"/>
      <c r="I9" s="361"/>
      <c r="J9" s="361"/>
      <c r="L9" s="12"/>
    </row>
    <row r="10" spans="1:16" x14ac:dyDescent="0.2">
      <c r="A10" s="96">
        <f>'AR6'!A9</f>
        <v>301</v>
      </c>
      <c r="B10" s="110" t="str">
        <f>'AR6'!B9</f>
        <v>Organization</v>
      </c>
      <c r="C10" s="111">
        <f>'AR6'!C9</f>
        <v>0</v>
      </c>
      <c r="D10" s="99">
        <f>'AR6'!D9</f>
        <v>0</v>
      </c>
      <c r="E10" s="99">
        <f>'AR6'!E9</f>
        <v>0</v>
      </c>
      <c r="F10" s="111">
        <f>'AR6'!F9</f>
        <v>0</v>
      </c>
      <c r="G10" s="98"/>
      <c r="H10" s="111">
        <f>F10-G10</f>
        <v>0</v>
      </c>
      <c r="I10" s="112"/>
      <c r="J10" s="113">
        <f>((C10-G10)*I10)+((D10*I10)*0.5)-((E10*I10)*0.5)</f>
        <v>0</v>
      </c>
      <c r="M10" s="51" t="str">
        <f>IF(G10&lt;&gt;"","Complete","Incomplete")</f>
        <v>Incomplete</v>
      </c>
      <c r="N10" s="51" t="str">
        <f>IF(I10&lt;&gt;"","Complete","Incomplete")</f>
        <v>Incomplete</v>
      </c>
      <c r="O10" s="51" t="str">
        <f>IF(M10="Incomplete","Incomplete",IF(N10="Incomplete","Incomplete","Complete"))</f>
        <v>Incomplete</v>
      </c>
    </row>
    <row r="11" spans="1:16" x14ac:dyDescent="0.2">
      <c r="A11" s="96">
        <f>'AR6'!A10</f>
        <v>302</v>
      </c>
      <c r="B11" s="110" t="str">
        <f>'AR6'!B10</f>
        <v>Franchises and consents</v>
      </c>
      <c r="C11" s="114">
        <f>'AR6'!C10</f>
        <v>0</v>
      </c>
      <c r="D11" s="103">
        <f>'AR6'!D10</f>
        <v>0</v>
      </c>
      <c r="E11" s="103">
        <f>'AR6'!E10</f>
        <v>0</v>
      </c>
      <c r="F11" s="114">
        <f>'AR6'!F10</f>
        <v>0</v>
      </c>
      <c r="G11" s="102"/>
      <c r="H11" s="114">
        <f>F11-G11</f>
        <v>0</v>
      </c>
      <c r="I11" s="112"/>
      <c r="J11" s="115">
        <f>((C11-G11)*I11)+((D11*I11)*0.5)-((E11*I11)*0.5)</f>
        <v>0</v>
      </c>
      <c r="M11" s="51" t="str">
        <f>IF(G11&lt;&gt;"","Complete","Incomplete")</f>
        <v>Incomplete</v>
      </c>
      <c r="N11" s="51" t="str">
        <f>IF(I11&lt;&gt;"","Complete","Incomplete")</f>
        <v>Incomplete</v>
      </c>
      <c r="O11" s="51" t="str">
        <f t="shared" ref="O11:O46" si="0">IF(M11="Incomplete","Incomplete",IF(N11="Incomplete","Incomplete","Complete"))</f>
        <v>Incomplete</v>
      </c>
    </row>
    <row r="12" spans="1:16" x14ac:dyDescent="0.2">
      <c r="A12" s="96">
        <f>'AR6'!A11</f>
        <v>303</v>
      </c>
      <c r="B12" s="110" t="str">
        <f>'AR6'!B11</f>
        <v>Miscellaneous intangible plant</v>
      </c>
      <c r="C12" s="114">
        <f>'AR6'!C11</f>
        <v>0</v>
      </c>
      <c r="D12" s="103">
        <f>'AR6'!D11</f>
        <v>0</v>
      </c>
      <c r="E12" s="103">
        <f>'AR6'!E11</f>
        <v>0</v>
      </c>
      <c r="F12" s="114">
        <f>'AR6'!F11</f>
        <v>0</v>
      </c>
      <c r="G12" s="102"/>
      <c r="H12" s="114">
        <f t="shared" ref="H12:H96" si="1">F12-G12</f>
        <v>0</v>
      </c>
      <c r="I12" s="112"/>
      <c r="J12" s="115">
        <f t="shared" ref="J12:J45" si="2">((C12-G12)*I12)+((D12*I12)*0.5)-((E12*I12)*0.5)</f>
        <v>0</v>
      </c>
      <c r="M12" s="51" t="str">
        <f>IF(G12&lt;&gt;"","Complete","Incomplete")</f>
        <v>Incomplete</v>
      </c>
      <c r="N12" s="51" t="str">
        <f>IF(I12&lt;&gt;"","Complete","Incomplete")</f>
        <v>Incomplete</v>
      </c>
      <c r="O12" s="51" t="str">
        <f t="shared" si="0"/>
        <v>Incomplete</v>
      </c>
      <c r="P12" s="51" t="str">
        <f>IF(O10="Incomplete","Incomplete",IF(O11="Incomplete","Incomplete",IF(O12="Incomplete","Incomplete","Complete")))</f>
        <v>Incomplete</v>
      </c>
    </row>
    <row r="13" spans="1:16" x14ac:dyDescent="0.2">
      <c r="A13" s="360" t="s">
        <v>322</v>
      </c>
      <c r="B13" s="361"/>
      <c r="C13" s="361"/>
      <c r="D13" s="361"/>
      <c r="E13" s="361"/>
      <c r="F13" s="361"/>
      <c r="G13" s="361"/>
      <c r="H13" s="361"/>
      <c r="I13" s="361"/>
      <c r="J13" s="361"/>
    </row>
    <row r="14" spans="1:16" x14ac:dyDescent="0.2">
      <c r="A14" s="96">
        <f>'AR6'!A13</f>
        <v>310</v>
      </c>
      <c r="B14" s="110" t="str">
        <f>'AR6'!B13</f>
        <v>Land and land rights</v>
      </c>
      <c r="C14" s="114">
        <f>'AR6'!C13</f>
        <v>0</v>
      </c>
      <c r="D14" s="103">
        <f>'AR6'!D13</f>
        <v>0</v>
      </c>
      <c r="E14" s="103">
        <f>'AR6'!E13</f>
        <v>0</v>
      </c>
      <c r="F14" s="114">
        <f>'AR6'!F13</f>
        <v>0</v>
      </c>
      <c r="G14" s="102"/>
      <c r="H14" s="114">
        <f t="shared" si="1"/>
        <v>0</v>
      </c>
      <c r="I14" s="112"/>
      <c r="J14" s="115">
        <f t="shared" si="2"/>
        <v>0</v>
      </c>
      <c r="M14" s="51" t="str">
        <f t="shared" ref="M14:M21" si="3">IF(G14&lt;&gt;"","Complete","Incomplete")</f>
        <v>Incomplete</v>
      </c>
      <c r="N14" s="51" t="str">
        <f t="shared" ref="N14:N21" si="4">IF(I14&lt;&gt;"","Complete","Incomplete")</f>
        <v>Incomplete</v>
      </c>
      <c r="O14" s="51" t="str">
        <f t="shared" si="0"/>
        <v>Incomplete</v>
      </c>
    </row>
    <row r="15" spans="1:16" x14ac:dyDescent="0.2">
      <c r="A15" s="96">
        <f>'AR6'!A14</f>
        <v>311</v>
      </c>
      <c r="B15" s="110" t="str">
        <f>'AR6'!B14</f>
        <v>Structures and improvements</v>
      </c>
      <c r="C15" s="114">
        <f>'AR6'!C14</f>
        <v>0</v>
      </c>
      <c r="D15" s="103">
        <f>'AR6'!D14</f>
        <v>0</v>
      </c>
      <c r="E15" s="103">
        <f>'AR6'!E14</f>
        <v>0</v>
      </c>
      <c r="F15" s="114">
        <f>'AR6'!F14</f>
        <v>0</v>
      </c>
      <c r="G15" s="102"/>
      <c r="H15" s="114">
        <f t="shared" si="1"/>
        <v>0</v>
      </c>
      <c r="I15" s="112"/>
      <c r="J15" s="115">
        <f t="shared" si="2"/>
        <v>0</v>
      </c>
      <c r="M15" s="51" t="str">
        <f t="shared" si="3"/>
        <v>Incomplete</v>
      </c>
      <c r="N15" s="51" t="str">
        <f t="shared" si="4"/>
        <v>Incomplete</v>
      </c>
      <c r="O15" s="51" t="str">
        <f t="shared" si="0"/>
        <v>Incomplete</v>
      </c>
    </row>
    <row r="16" spans="1:16" x14ac:dyDescent="0.2">
      <c r="A16" s="96">
        <f>'AR6'!A15</f>
        <v>312</v>
      </c>
      <c r="B16" s="110" t="str">
        <f>'AR6'!B15</f>
        <v>Boiler plant equipment</v>
      </c>
      <c r="C16" s="114">
        <f>'AR6'!C15</f>
        <v>0</v>
      </c>
      <c r="D16" s="103">
        <f>'AR6'!D15</f>
        <v>0</v>
      </c>
      <c r="E16" s="103">
        <f>'AR6'!E15</f>
        <v>0</v>
      </c>
      <c r="F16" s="114">
        <f>'AR6'!F15</f>
        <v>0</v>
      </c>
      <c r="G16" s="102"/>
      <c r="H16" s="114">
        <f t="shared" si="1"/>
        <v>0</v>
      </c>
      <c r="I16" s="112"/>
      <c r="J16" s="115">
        <f t="shared" si="2"/>
        <v>0</v>
      </c>
      <c r="M16" s="51" t="str">
        <f t="shared" si="3"/>
        <v>Incomplete</v>
      </c>
      <c r="N16" s="51" t="str">
        <f t="shared" si="4"/>
        <v>Incomplete</v>
      </c>
      <c r="O16" s="51" t="str">
        <f t="shared" si="0"/>
        <v>Incomplete</v>
      </c>
    </row>
    <row r="17" spans="1:16" x14ac:dyDescent="0.2">
      <c r="A17" s="96">
        <f>'AR6'!A16</f>
        <v>313</v>
      </c>
      <c r="B17" s="110" t="str">
        <f>'AR6'!B16</f>
        <v>Engines and engine-driven generators</v>
      </c>
      <c r="C17" s="114">
        <f>'AR6'!C16</f>
        <v>0</v>
      </c>
      <c r="D17" s="103">
        <f>'AR6'!D16</f>
        <v>0</v>
      </c>
      <c r="E17" s="103">
        <f>'AR6'!E16</f>
        <v>0</v>
      </c>
      <c r="F17" s="114">
        <f>'AR6'!F16</f>
        <v>0</v>
      </c>
      <c r="G17" s="102"/>
      <c r="H17" s="114">
        <f t="shared" si="1"/>
        <v>0</v>
      </c>
      <c r="I17" s="112"/>
      <c r="J17" s="115">
        <f t="shared" si="2"/>
        <v>0</v>
      </c>
      <c r="M17" s="54" t="str">
        <f t="shared" si="3"/>
        <v>Incomplete</v>
      </c>
      <c r="N17" s="54" t="str">
        <f t="shared" si="4"/>
        <v>Incomplete</v>
      </c>
      <c r="O17" s="51" t="str">
        <f t="shared" si="0"/>
        <v>Incomplete</v>
      </c>
      <c r="P17" s="54"/>
    </row>
    <row r="18" spans="1:16" x14ac:dyDescent="0.2">
      <c r="A18" s="96">
        <f>'AR6'!A17</f>
        <v>314</v>
      </c>
      <c r="B18" s="110" t="str">
        <f>'AR6'!B17</f>
        <v>Turbogenerator units</v>
      </c>
      <c r="C18" s="114">
        <f>'AR6'!C17</f>
        <v>0</v>
      </c>
      <c r="D18" s="103">
        <f>'AR6'!D17</f>
        <v>0</v>
      </c>
      <c r="E18" s="103">
        <f>'AR6'!E17</f>
        <v>0</v>
      </c>
      <c r="F18" s="114">
        <f>'AR6'!F17</f>
        <v>0</v>
      </c>
      <c r="G18" s="102"/>
      <c r="H18" s="114">
        <f t="shared" si="1"/>
        <v>0</v>
      </c>
      <c r="I18" s="112"/>
      <c r="J18" s="115">
        <f t="shared" si="2"/>
        <v>0</v>
      </c>
      <c r="M18" s="54" t="str">
        <f t="shared" si="3"/>
        <v>Incomplete</v>
      </c>
      <c r="N18" s="54" t="str">
        <f t="shared" si="4"/>
        <v>Incomplete</v>
      </c>
      <c r="O18" s="51" t="str">
        <f t="shared" si="0"/>
        <v>Incomplete</v>
      </c>
      <c r="P18" s="54"/>
    </row>
    <row r="19" spans="1:16" x14ac:dyDescent="0.2">
      <c r="A19" s="96">
        <f>'AR6'!A18</f>
        <v>315</v>
      </c>
      <c r="B19" s="110" t="str">
        <f>'AR6'!B18</f>
        <v>Accessorry electric equipment</v>
      </c>
      <c r="C19" s="114">
        <f>'AR6'!C18</f>
        <v>0</v>
      </c>
      <c r="D19" s="103">
        <f>'AR6'!D18</f>
        <v>0</v>
      </c>
      <c r="E19" s="103">
        <f>'AR6'!E18</f>
        <v>0</v>
      </c>
      <c r="F19" s="114">
        <f>'AR6'!F18</f>
        <v>0</v>
      </c>
      <c r="G19" s="102"/>
      <c r="H19" s="114">
        <f t="shared" si="1"/>
        <v>0</v>
      </c>
      <c r="I19" s="112"/>
      <c r="J19" s="115">
        <f t="shared" si="2"/>
        <v>0</v>
      </c>
      <c r="M19" s="54" t="str">
        <f t="shared" si="3"/>
        <v>Incomplete</v>
      </c>
      <c r="N19" s="54" t="str">
        <f t="shared" si="4"/>
        <v>Incomplete</v>
      </c>
      <c r="O19" s="51" t="str">
        <f t="shared" si="0"/>
        <v>Incomplete</v>
      </c>
      <c r="P19" s="54"/>
    </row>
    <row r="20" spans="1:16" x14ac:dyDescent="0.2">
      <c r="A20" s="96">
        <f>'AR6'!A19</f>
        <v>316</v>
      </c>
      <c r="B20" s="110" t="str">
        <f>'AR6'!B19</f>
        <v>Miscellaneous power plant equipment</v>
      </c>
      <c r="C20" s="114">
        <f>'AR6'!C19</f>
        <v>0</v>
      </c>
      <c r="D20" s="103">
        <f>'AR6'!D19</f>
        <v>0</v>
      </c>
      <c r="E20" s="103">
        <f>'AR6'!E19</f>
        <v>0</v>
      </c>
      <c r="F20" s="114">
        <f>'AR6'!F19</f>
        <v>0</v>
      </c>
      <c r="G20" s="102"/>
      <c r="H20" s="114">
        <f t="shared" si="1"/>
        <v>0</v>
      </c>
      <c r="I20" s="112"/>
      <c r="J20" s="115">
        <f t="shared" si="2"/>
        <v>0</v>
      </c>
      <c r="M20" s="54" t="str">
        <f t="shared" si="3"/>
        <v>Incomplete</v>
      </c>
      <c r="N20" s="54" t="str">
        <f t="shared" si="4"/>
        <v>Incomplete</v>
      </c>
      <c r="O20" s="51" t="str">
        <f t="shared" si="0"/>
        <v>Incomplete</v>
      </c>
      <c r="P20" s="54"/>
    </row>
    <row r="21" spans="1:16" x14ac:dyDescent="0.2">
      <c r="A21" s="96">
        <f>'AR6'!A20</f>
        <v>317</v>
      </c>
      <c r="B21" s="110" t="str">
        <f>'AR6'!B20</f>
        <v>Asset retirement costs</v>
      </c>
      <c r="C21" s="114">
        <f>'AR6'!C20</f>
        <v>0</v>
      </c>
      <c r="D21" s="103">
        <f>'AR6'!D20</f>
        <v>0</v>
      </c>
      <c r="E21" s="103">
        <f>'AR6'!E20</f>
        <v>0</v>
      </c>
      <c r="F21" s="114">
        <f>'AR6'!F20</f>
        <v>0</v>
      </c>
      <c r="G21" s="102"/>
      <c r="H21" s="114">
        <f t="shared" si="1"/>
        <v>0</v>
      </c>
      <c r="I21" s="112"/>
      <c r="J21" s="115">
        <f t="shared" si="2"/>
        <v>0</v>
      </c>
      <c r="M21" s="54" t="str">
        <f t="shared" si="3"/>
        <v>Incomplete</v>
      </c>
      <c r="N21" s="54" t="str">
        <f t="shared" si="4"/>
        <v>Incomplete</v>
      </c>
      <c r="O21" s="51" t="str">
        <f t="shared" si="0"/>
        <v>Incomplete</v>
      </c>
      <c r="P21" s="54" t="str">
        <f>IF(O14="Incomplete","Incomplete",IF(O15="Incomplete","Incomplete",IF(O16="Incomplete","Incomplete",IF(O17="Incomplete","Incomplete",IF(O18="Incomplete","Incomplete",IF(O19="Incomplete","Incomplete",IF(O20="Incomplete","Incomplete",IF(O21="Incomplete","Incomplete","Complete"))))))))</f>
        <v>Incomplete</v>
      </c>
    </row>
    <row r="22" spans="1:16" x14ac:dyDescent="0.2">
      <c r="A22" s="360" t="s">
        <v>329</v>
      </c>
      <c r="B22" s="361"/>
      <c r="C22" s="361"/>
      <c r="D22" s="361"/>
      <c r="E22" s="361"/>
      <c r="F22" s="361"/>
      <c r="G22" s="361"/>
      <c r="H22" s="361"/>
      <c r="I22" s="361"/>
      <c r="J22" s="361"/>
      <c r="M22" s="54"/>
      <c r="N22" s="54"/>
      <c r="P22" s="54"/>
    </row>
    <row r="23" spans="1:16" x14ac:dyDescent="0.2">
      <c r="A23" s="96">
        <f>'AR6'!A22</f>
        <v>320</v>
      </c>
      <c r="B23" s="110" t="str">
        <f>'AR6'!B22</f>
        <v>Land and land rights</v>
      </c>
      <c r="C23" s="114">
        <f>'AR6'!C22</f>
        <v>0</v>
      </c>
      <c r="D23" s="103">
        <f>'AR6'!D22</f>
        <v>0</v>
      </c>
      <c r="E23" s="103">
        <f>'AR6'!E22</f>
        <v>0</v>
      </c>
      <c r="F23" s="114">
        <f>'AR6'!F22</f>
        <v>0</v>
      </c>
      <c r="G23" s="102"/>
      <c r="H23" s="114">
        <f t="shared" si="1"/>
        <v>0</v>
      </c>
      <c r="I23" s="112"/>
      <c r="J23" s="115">
        <f t="shared" si="2"/>
        <v>0</v>
      </c>
      <c r="M23" s="54" t="str">
        <f t="shared" ref="M23:M29" si="5">IF(G23&lt;&gt;"","Complete","Incomplete")</f>
        <v>Incomplete</v>
      </c>
      <c r="N23" s="54" t="str">
        <f t="shared" ref="N23:N29" si="6">IF(I23&lt;&gt;"","Complete","Incomplete")</f>
        <v>Incomplete</v>
      </c>
      <c r="O23" s="51" t="str">
        <f t="shared" si="0"/>
        <v>Incomplete</v>
      </c>
      <c r="P23" s="54"/>
    </row>
    <row r="24" spans="1:16" x14ac:dyDescent="0.2">
      <c r="A24" s="96">
        <f>'AR6'!A23</f>
        <v>321</v>
      </c>
      <c r="B24" s="110" t="str">
        <f>'AR6'!B23</f>
        <v>Structures and improvements</v>
      </c>
      <c r="C24" s="114">
        <f>'AR6'!C23</f>
        <v>0</v>
      </c>
      <c r="D24" s="103">
        <f>'AR6'!D23</f>
        <v>0</v>
      </c>
      <c r="E24" s="103">
        <f>'AR6'!E23</f>
        <v>0</v>
      </c>
      <c r="F24" s="114">
        <f>'AR6'!F23</f>
        <v>0</v>
      </c>
      <c r="G24" s="102"/>
      <c r="H24" s="114">
        <f t="shared" si="1"/>
        <v>0</v>
      </c>
      <c r="I24" s="112"/>
      <c r="J24" s="115">
        <f t="shared" si="2"/>
        <v>0</v>
      </c>
      <c r="M24" s="54" t="str">
        <f t="shared" si="5"/>
        <v>Incomplete</v>
      </c>
      <c r="N24" s="54" t="str">
        <f t="shared" si="6"/>
        <v>Incomplete</v>
      </c>
      <c r="O24" s="51" t="str">
        <f t="shared" si="0"/>
        <v>Incomplete</v>
      </c>
      <c r="P24" s="54"/>
    </row>
    <row r="25" spans="1:16" x14ac:dyDescent="0.2">
      <c r="A25" s="96">
        <f>'AR6'!A24</f>
        <v>322</v>
      </c>
      <c r="B25" s="110" t="str">
        <f>'AR6'!B24</f>
        <v>Reactor plant equipment</v>
      </c>
      <c r="C25" s="114">
        <f>'AR6'!C24</f>
        <v>0</v>
      </c>
      <c r="D25" s="103">
        <f>'AR6'!D24</f>
        <v>0</v>
      </c>
      <c r="E25" s="103">
        <f>'AR6'!E24</f>
        <v>0</v>
      </c>
      <c r="F25" s="114">
        <f>'AR6'!F24</f>
        <v>0</v>
      </c>
      <c r="G25" s="102"/>
      <c r="H25" s="114">
        <f t="shared" si="1"/>
        <v>0</v>
      </c>
      <c r="I25" s="112"/>
      <c r="J25" s="115">
        <f t="shared" si="2"/>
        <v>0</v>
      </c>
      <c r="M25" s="54" t="str">
        <f t="shared" si="5"/>
        <v>Incomplete</v>
      </c>
      <c r="N25" s="54" t="str">
        <f t="shared" si="6"/>
        <v>Incomplete</v>
      </c>
      <c r="O25" s="51" t="str">
        <f t="shared" si="0"/>
        <v>Incomplete</v>
      </c>
      <c r="P25" s="54"/>
    </row>
    <row r="26" spans="1:16" x14ac:dyDescent="0.2">
      <c r="A26" s="96">
        <f>'AR6'!A25</f>
        <v>323</v>
      </c>
      <c r="B26" s="110" t="str">
        <f>'AR6'!B25</f>
        <v>Turbogenerator units</v>
      </c>
      <c r="C26" s="114">
        <f>'AR6'!C25</f>
        <v>0</v>
      </c>
      <c r="D26" s="103">
        <f>'AR6'!D25</f>
        <v>0</v>
      </c>
      <c r="E26" s="103">
        <f>'AR6'!E25</f>
        <v>0</v>
      </c>
      <c r="F26" s="114">
        <f>'AR6'!F25</f>
        <v>0</v>
      </c>
      <c r="G26" s="102"/>
      <c r="H26" s="114">
        <f t="shared" si="1"/>
        <v>0</v>
      </c>
      <c r="I26" s="112"/>
      <c r="J26" s="115">
        <f t="shared" si="2"/>
        <v>0</v>
      </c>
      <c r="M26" s="54" t="str">
        <f t="shared" si="5"/>
        <v>Incomplete</v>
      </c>
      <c r="N26" s="54" t="str">
        <f t="shared" si="6"/>
        <v>Incomplete</v>
      </c>
      <c r="O26" s="51" t="str">
        <f t="shared" si="0"/>
        <v>Incomplete</v>
      </c>
      <c r="P26" s="54"/>
    </row>
    <row r="27" spans="1:16" x14ac:dyDescent="0.2">
      <c r="A27" s="96">
        <f>'AR6'!A26</f>
        <v>324</v>
      </c>
      <c r="B27" s="110" t="str">
        <f>'AR6'!B26</f>
        <v>Accessorry electric equipment</v>
      </c>
      <c r="C27" s="114">
        <f>'AR6'!C26</f>
        <v>0</v>
      </c>
      <c r="D27" s="103">
        <f>'AR6'!D26</f>
        <v>0</v>
      </c>
      <c r="E27" s="103">
        <f>'AR6'!E26</f>
        <v>0</v>
      </c>
      <c r="F27" s="114">
        <f>'AR6'!F26</f>
        <v>0</v>
      </c>
      <c r="G27" s="102"/>
      <c r="H27" s="114">
        <f t="shared" si="1"/>
        <v>0</v>
      </c>
      <c r="I27" s="112"/>
      <c r="J27" s="115">
        <f t="shared" si="2"/>
        <v>0</v>
      </c>
      <c r="M27" s="54" t="str">
        <f t="shared" si="5"/>
        <v>Incomplete</v>
      </c>
      <c r="N27" s="54" t="str">
        <f t="shared" si="6"/>
        <v>Incomplete</v>
      </c>
      <c r="O27" s="51" t="str">
        <f t="shared" si="0"/>
        <v>Incomplete</v>
      </c>
      <c r="P27" s="54"/>
    </row>
    <row r="28" spans="1:16" x14ac:dyDescent="0.2">
      <c r="A28" s="96">
        <f>'AR6'!A27</f>
        <v>325</v>
      </c>
      <c r="B28" s="110" t="str">
        <f>'AR6'!B27</f>
        <v>Miscellaneous power plant equipment</v>
      </c>
      <c r="C28" s="114">
        <f>'AR6'!C27</f>
        <v>0</v>
      </c>
      <c r="D28" s="103">
        <f>'AR6'!D27</f>
        <v>0</v>
      </c>
      <c r="E28" s="103">
        <f>'AR6'!E27</f>
        <v>0</v>
      </c>
      <c r="F28" s="114">
        <f>'AR6'!F27</f>
        <v>0</v>
      </c>
      <c r="G28" s="102"/>
      <c r="H28" s="114">
        <f t="shared" si="1"/>
        <v>0</v>
      </c>
      <c r="I28" s="112"/>
      <c r="J28" s="115">
        <f t="shared" si="2"/>
        <v>0</v>
      </c>
      <c r="M28" s="54" t="str">
        <f t="shared" si="5"/>
        <v>Incomplete</v>
      </c>
      <c r="N28" s="54" t="str">
        <f t="shared" si="6"/>
        <v>Incomplete</v>
      </c>
      <c r="O28" s="51" t="str">
        <f t="shared" si="0"/>
        <v>Incomplete</v>
      </c>
      <c r="P28" s="54"/>
    </row>
    <row r="29" spans="1:16" x14ac:dyDescent="0.2">
      <c r="A29" s="96">
        <f>'AR6'!A28</f>
        <v>326</v>
      </c>
      <c r="B29" s="110" t="str">
        <f>'AR6'!B28</f>
        <v>Asset retirement costs</v>
      </c>
      <c r="C29" s="114">
        <f>'AR6'!C28</f>
        <v>0</v>
      </c>
      <c r="D29" s="103">
        <f>'AR6'!D28</f>
        <v>0</v>
      </c>
      <c r="E29" s="103">
        <f>'AR6'!E28</f>
        <v>0</v>
      </c>
      <c r="F29" s="114">
        <f>'AR6'!F28</f>
        <v>0</v>
      </c>
      <c r="G29" s="102"/>
      <c r="H29" s="114">
        <f t="shared" si="1"/>
        <v>0</v>
      </c>
      <c r="I29" s="112"/>
      <c r="J29" s="115">
        <f t="shared" si="2"/>
        <v>0</v>
      </c>
      <c r="M29" s="54" t="str">
        <f t="shared" si="5"/>
        <v>Incomplete</v>
      </c>
      <c r="N29" s="54" t="str">
        <f t="shared" si="6"/>
        <v>Incomplete</v>
      </c>
      <c r="O29" s="51" t="str">
        <f t="shared" si="0"/>
        <v>Incomplete</v>
      </c>
      <c r="P29" s="54" t="str">
        <f>IF(O23="Incomplete","Incomplete",IF(O24="Incomplete","Incomplete",IF(O25="Incomplete","Incomplete",IF(O26="Incomplete","Incomplete",IF(O27="Incomplete","Incomplete",IF(O28="Incomplete","Incomplete",IF(O29="Incomplete","Incomplete","Complete")))))))</f>
        <v>Incomplete</v>
      </c>
    </row>
    <row r="30" spans="1:16" x14ac:dyDescent="0.2">
      <c r="A30" s="360" t="s">
        <v>332</v>
      </c>
      <c r="B30" s="361"/>
      <c r="C30" s="361"/>
      <c r="D30" s="361"/>
      <c r="E30" s="361"/>
      <c r="F30" s="361"/>
      <c r="G30" s="361"/>
      <c r="H30" s="361"/>
      <c r="I30" s="361"/>
      <c r="J30" s="361"/>
      <c r="M30" s="54"/>
      <c r="N30" s="54"/>
      <c r="P30" s="54"/>
    </row>
    <row r="31" spans="1:16" x14ac:dyDescent="0.2">
      <c r="A31" s="96">
        <f>'AR6'!A30</f>
        <v>330</v>
      </c>
      <c r="B31" s="110" t="str">
        <f>'AR6'!B30</f>
        <v>Land and land rights</v>
      </c>
      <c r="C31" s="114">
        <f>'AR6'!C30</f>
        <v>0</v>
      </c>
      <c r="D31" s="103">
        <f>'AR6'!D30</f>
        <v>0</v>
      </c>
      <c r="E31" s="103">
        <f>'AR6'!E30</f>
        <v>0</v>
      </c>
      <c r="F31" s="114">
        <f>'AR6'!F30</f>
        <v>0</v>
      </c>
      <c r="G31" s="102"/>
      <c r="H31" s="114">
        <f t="shared" si="1"/>
        <v>0</v>
      </c>
      <c r="I31" s="112"/>
      <c r="J31" s="115">
        <f t="shared" si="2"/>
        <v>0</v>
      </c>
      <c r="M31" s="54" t="str">
        <f t="shared" ref="M31:M38" si="7">IF(G31&lt;&gt;"","Complete","Incomplete")</f>
        <v>Incomplete</v>
      </c>
      <c r="N31" s="54" t="str">
        <f t="shared" ref="N31:N38" si="8">IF(I31&lt;&gt;"","Complete","Incomplete")</f>
        <v>Incomplete</v>
      </c>
      <c r="O31" s="51" t="str">
        <f t="shared" si="0"/>
        <v>Incomplete</v>
      </c>
      <c r="P31" s="54"/>
    </row>
    <row r="32" spans="1:16" x14ac:dyDescent="0.2">
      <c r="A32" s="96">
        <f>'AR6'!A31</f>
        <v>331</v>
      </c>
      <c r="B32" s="110" t="str">
        <f>'AR6'!B31</f>
        <v>Structures and improvements</v>
      </c>
      <c r="C32" s="114">
        <f>'AR6'!C31</f>
        <v>0</v>
      </c>
      <c r="D32" s="103">
        <f>'AR6'!D31</f>
        <v>0</v>
      </c>
      <c r="E32" s="103">
        <f>'AR6'!E31</f>
        <v>0</v>
      </c>
      <c r="F32" s="114">
        <f>'AR6'!F31</f>
        <v>0</v>
      </c>
      <c r="G32" s="102"/>
      <c r="H32" s="114">
        <f t="shared" si="1"/>
        <v>0</v>
      </c>
      <c r="I32" s="112"/>
      <c r="J32" s="115">
        <f t="shared" si="2"/>
        <v>0</v>
      </c>
      <c r="M32" s="54" t="str">
        <f t="shared" si="7"/>
        <v>Incomplete</v>
      </c>
      <c r="N32" s="54" t="str">
        <f t="shared" si="8"/>
        <v>Incomplete</v>
      </c>
      <c r="O32" s="51" t="str">
        <f t="shared" si="0"/>
        <v>Incomplete</v>
      </c>
      <c r="P32" s="54"/>
    </row>
    <row r="33" spans="1:16" x14ac:dyDescent="0.2">
      <c r="A33" s="96">
        <f>'AR6'!A32</f>
        <v>332</v>
      </c>
      <c r="B33" s="110" t="str">
        <f>'AR6'!B32</f>
        <v>Reservoirs, dams and waterways</v>
      </c>
      <c r="C33" s="114">
        <f>'AR6'!C32</f>
        <v>0</v>
      </c>
      <c r="D33" s="103">
        <f>'AR6'!D32</f>
        <v>0</v>
      </c>
      <c r="E33" s="103">
        <f>'AR6'!E32</f>
        <v>0</v>
      </c>
      <c r="F33" s="114">
        <f>'AR6'!F32</f>
        <v>0</v>
      </c>
      <c r="G33" s="102"/>
      <c r="H33" s="114">
        <f t="shared" si="1"/>
        <v>0</v>
      </c>
      <c r="I33" s="112"/>
      <c r="J33" s="115">
        <f t="shared" si="2"/>
        <v>0</v>
      </c>
      <c r="M33" s="54" t="str">
        <f t="shared" si="7"/>
        <v>Incomplete</v>
      </c>
      <c r="N33" s="54" t="str">
        <f t="shared" si="8"/>
        <v>Incomplete</v>
      </c>
      <c r="O33" s="51" t="str">
        <f t="shared" si="0"/>
        <v>Incomplete</v>
      </c>
      <c r="P33" s="54"/>
    </row>
    <row r="34" spans="1:16" x14ac:dyDescent="0.2">
      <c r="A34" s="96">
        <f>'AR6'!A33</f>
        <v>333</v>
      </c>
      <c r="B34" s="110" t="str">
        <f>'AR6'!B33</f>
        <v>Water wheels, turbines and generators</v>
      </c>
      <c r="C34" s="114">
        <f>'AR6'!C33</f>
        <v>0</v>
      </c>
      <c r="D34" s="103">
        <f>'AR6'!D33</f>
        <v>0</v>
      </c>
      <c r="E34" s="103">
        <f>'AR6'!E33</f>
        <v>0</v>
      </c>
      <c r="F34" s="114">
        <f>'AR6'!F33</f>
        <v>0</v>
      </c>
      <c r="G34" s="102"/>
      <c r="H34" s="114">
        <f t="shared" si="1"/>
        <v>0</v>
      </c>
      <c r="I34" s="112"/>
      <c r="J34" s="115">
        <f t="shared" si="2"/>
        <v>0</v>
      </c>
      <c r="M34" s="54" t="str">
        <f t="shared" si="7"/>
        <v>Incomplete</v>
      </c>
      <c r="N34" s="54" t="str">
        <f t="shared" si="8"/>
        <v>Incomplete</v>
      </c>
      <c r="O34" s="51" t="str">
        <f t="shared" si="0"/>
        <v>Incomplete</v>
      </c>
      <c r="P34" s="54"/>
    </row>
    <row r="35" spans="1:16" x14ac:dyDescent="0.2">
      <c r="A35" s="96">
        <f>'AR6'!A34</f>
        <v>334</v>
      </c>
      <c r="B35" s="110" t="str">
        <f>'AR6'!B34</f>
        <v>Accessorry electric equipment</v>
      </c>
      <c r="C35" s="114">
        <f>'AR6'!C34</f>
        <v>0</v>
      </c>
      <c r="D35" s="103">
        <f>'AR6'!D34</f>
        <v>0</v>
      </c>
      <c r="E35" s="103">
        <f>'AR6'!E34</f>
        <v>0</v>
      </c>
      <c r="F35" s="114">
        <f>'AR6'!F34</f>
        <v>0</v>
      </c>
      <c r="G35" s="102"/>
      <c r="H35" s="114">
        <f t="shared" si="1"/>
        <v>0</v>
      </c>
      <c r="I35" s="112"/>
      <c r="J35" s="115">
        <f t="shared" si="2"/>
        <v>0</v>
      </c>
      <c r="M35" s="54" t="str">
        <f t="shared" si="7"/>
        <v>Incomplete</v>
      </c>
      <c r="N35" s="54" t="str">
        <f t="shared" si="8"/>
        <v>Incomplete</v>
      </c>
      <c r="O35" s="51" t="str">
        <f t="shared" si="0"/>
        <v>Incomplete</v>
      </c>
      <c r="P35" s="54"/>
    </row>
    <row r="36" spans="1:16" x14ac:dyDescent="0.2">
      <c r="A36" s="96">
        <f>'AR6'!A35</f>
        <v>335</v>
      </c>
      <c r="B36" s="110" t="str">
        <f>'AR6'!B35</f>
        <v>Miscellaneous power plant equipment</v>
      </c>
      <c r="C36" s="114">
        <f>'AR6'!C35</f>
        <v>0</v>
      </c>
      <c r="D36" s="103">
        <f>'AR6'!D35</f>
        <v>0</v>
      </c>
      <c r="E36" s="103">
        <f>'AR6'!E35</f>
        <v>0</v>
      </c>
      <c r="F36" s="114">
        <f>'AR6'!F35</f>
        <v>0</v>
      </c>
      <c r="G36" s="102"/>
      <c r="H36" s="114">
        <f t="shared" si="1"/>
        <v>0</v>
      </c>
      <c r="I36" s="112"/>
      <c r="J36" s="115">
        <f t="shared" si="2"/>
        <v>0</v>
      </c>
      <c r="M36" s="54" t="str">
        <f t="shared" si="7"/>
        <v>Incomplete</v>
      </c>
      <c r="N36" s="54" t="str">
        <f t="shared" si="8"/>
        <v>Incomplete</v>
      </c>
      <c r="O36" s="51" t="str">
        <f t="shared" si="0"/>
        <v>Incomplete</v>
      </c>
      <c r="P36" s="54"/>
    </row>
    <row r="37" spans="1:16" x14ac:dyDescent="0.2">
      <c r="A37" s="96">
        <f>'AR6'!A36</f>
        <v>336</v>
      </c>
      <c r="B37" s="110" t="str">
        <f>'AR6'!B36</f>
        <v>Roads, railroads and bridges</v>
      </c>
      <c r="C37" s="114">
        <f>'AR6'!C36</f>
        <v>0</v>
      </c>
      <c r="D37" s="103">
        <f>'AR6'!D36</f>
        <v>0</v>
      </c>
      <c r="E37" s="103">
        <f>'AR6'!E36</f>
        <v>0</v>
      </c>
      <c r="F37" s="114">
        <f>'AR6'!F36</f>
        <v>0</v>
      </c>
      <c r="G37" s="102"/>
      <c r="H37" s="114">
        <f t="shared" si="1"/>
        <v>0</v>
      </c>
      <c r="I37" s="112"/>
      <c r="J37" s="115">
        <f t="shared" si="2"/>
        <v>0</v>
      </c>
      <c r="M37" s="54" t="str">
        <f t="shared" si="7"/>
        <v>Incomplete</v>
      </c>
      <c r="N37" s="54" t="str">
        <f t="shared" si="8"/>
        <v>Incomplete</v>
      </c>
      <c r="O37" s="51" t="str">
        <f t="shared" si="0"/>
        <v>Incomplete</v>
      </c>
      <c r="P37" s="54"/>
    </row>
    <row r="38" spans="1:16" x14ac:dyDescent="0.2">
      <c r="A38" s="96">
        <f>'AR6'!A37</f>
        <v>337</v>
      </c>
      <c r="B38" s="110" t="str">
        <f>'AR6'!B37</f>
        <v>Asset retirement costs</v>
      </c>
      <c r="C38" s="114">
        <f>'AR6'!C37</f>
        <v>0</v>
      </c>
      <c r="D38" s="103">
        <f>'AR6'!D37</f>
        <v>0</v>
      </c>
      <c r="E38" s="103">
        <f>'AR6'!E37</f>
        <v>0</v>
      </c>
      <c r="F38" s="114">
        <f>'AR6'!F37</f>
        <v>0</v>
      </c>
      <c r="G38" s="102"/>
      <c r="H38" s="114">
        <f t="shared" si="1"/>
        <v>0</v>
      </c>
      <c r="I38" s="112"/>
      <c r="J38" s="115">
        <f t="shared" si="2"/>
        <v>0</v>
      </c>
      <c r="M38" s="54" t="str">
        <f t="shared" si="7"/>
        <v>Incomplete</v>
      </c>
      <c r="N38" s="54" t="str">
        <f t="shared" si="8"/>
        <v>Incomplete</v>
      </c>
      <c r="O38" s="51" t="str">
        <f t="shared" si="0"/>
        <v>Incomplete</v>
      </c>
      <c r="P38" s="54" t="str">
        <f>IF(O31="Incomplete","Incomplete",IF(O32="Incomplete","Incomplete",IF(O33="Incomplete","Incomplete",IF(O34="Incomplete","Incomplete",IF(O35="Incomplete","Incomplete",IF(O36="Incomplete","Incomplete",IF(O37="Incomplete","Incomplete",IF(O38="Incomplete","Incomplete","Complete"))))))))</f>
        <v>Incomplete</v>
      </c>
    </row>
    <row r="39" spans="1:16" x14ac:dyDescent="0.2">
      <c r="A39" s="360" t="s">
        <v>336</v>
      </c>
      <c r="B39" s="361"/>
      <c r="C39" s="361"/>
      <c r="D39" s="361"/>
      <c r="E39" s="361"/>
      <c r="F39" s="361"/>
      <c r="G39" s="361"/>
      <c r="H39" s="361"/>
      <c r="I39" s="361"/>
      <c r="J39" s="361"/>
      <c r="M39" s="54"/>
      <c r="N39" s="54"/>
      <c r="P39" s="54"/>
    </row>
    <row r="40" spans="1:16" x14ac:dyDescent="0.2">
      <c r="A40" s="96">
        <f>'AR6'!A39</f>
        <v>340</v>
      </c>
      <c r="B40" s="110" t="str">
        <f>'AR6'!B39</f>
        <v>Land and land rights</v>
      </c>
      <c r="C40" s="114">
        <f>'AR6'!C39</f>
        <v>0</v>
      </c>
      <c r="D40" s="103">
        <f>'AR6'!D39</f>
        <v>0</v>
      </c>
      <c r="E40" s="103">
        <f>'AR6'!E39</f>
        <v>0</v>
      </c>
      <c r="F40" s="114">
        <f>'AR6'!F39</f>
        <v>0</v>
      </c>
      <c r="G40" s="102"/>
      <c r="H40" s="114">
        <f t="shared" si="1"/>
        <v>0</v>
      </c>
      <c r="I40" s="112"/>
      <c r="J40" s="115">
        <f t="shared" si="2"/>
        <v>0</v>
      </c>
      <c r="M40" s="54" t="str">
        <f t="shared" ref="M40:M46" si="9">IF(G40&lt;&gt;"","Complete","Incomplete")</f>
        <v>Incomplete</v>
      </c>
      <c r="N40" s="54" t="str">
        <f t="shared" ref="N40:N46" si="10">IF(I40&lt;&gt;"","Complete","Incomplete")</f>
        <v>Incomplete</v>
      </c>
      <c r="O40" s="51" t="str">
        <f>IF(M40="Incomplete","Incomplete",IF(N40="Incomplete","Incomplete","Complete"))</f>
        <v>Incomplete</v>
      </c>
      <c r="P40" s="54"/>
    </row>
    <row r="41" spans="1:16" x14ac:dyDescent="0.2">
      <c r="A41" s="96">
        <f>'AR6'!A40</f>
        <v>341</v>
      </c>
      <c r="B41" s="110" t="str">
        <f>'AR6'!B40</f>
        <v>Structures and improvements</v>
      </c>
      <c r="C41" s="114">
        <f>'AR6'!C40</f>
        <v>0</v>
      </c>
      <c r="D41" s="103">
        <f>'AR6'!D40</f>
        <v>0</v>
      </c>
      <c r="E41" s="103">
        <f>'AR6'!E40</f>
        <v>0</v>
      </c>
      <c r="F41" s="114">
        <f>'AR6'!F40</f>
        <v>0</v>
      </c>
      <c r="G41" s="102"/>
      <c r="H41" s="114">
        <f t="shared" si="1"/>
        <v>0</v>
      </c>
      <c r="I41" s="112"/>
      <c r="J41" s="115">
        <f t="shared" si="2"/>
        <v>0</v>
      </c>
      <c r="M41" s="54" t="str">
        <f t="shared" si="9"/>
        <v>Incomplete</v>
      </c>
      <c r="N41" s="54" t="str">
        <f t="shared" si="10"/>
        <v>Incomplete</v>
      </c>
      <c r="O41" s="51" t="str">
        <f t="shared" si="0"/>
        <v>Incomplete</v>
      </c>
      <c r="P41" s="54"/>
    </row>
    <row r="42" spans="1:16" x14ac:dyDescent="0.2">
      <c r="A42" s="96">
        <f>'AR6'!A41</f>
        <v>342</v>
      </c>
      <c r="B42" s="110" t="str">
        <f>'AR6'!B41</f>
        <v>Fuel holders, producers, and accessories</v>
      </c>
      <c r="C42" s="114">
        <f>'AR6'!C41</f>
        <v>0</v>
      </c>
      <c r="D42" s="103">
        <f>'AR6'!D41</f>
        <v>0</v>
      </c>
      <c r="E42" s="103">
        <f>'AR6'!E41</f>
        <v>0</v>
      </c>
      <c r="F42" s="114">
        <f>'AR6'!F41</f>
        <v>0</v>
      </c>
      <c r="G42" s="102"/>
      <c r="H42" s="114">
        <f t="shared" si="1"/>
        <v>0</v>
      </c>
      <c r="I42" s="112"/>
      <c r="J42" s="115">
        <f t="shared" si="2"/>
        <v>0</v>
      </c>
      <c r="M42" s="54" t="str">
        <f t="shared" si="9"/>
        <v>Incomplete</v>
      </c>
      <c r="N42" s="54" t="str">
        <f t="shared" si="10"/>
        <v>Incomplete</v>
      </c>
      <c r="O42" s="51" t="str">
        <f t="shared" si="0"/>
        <v>Incomplete</v>
      </c>
      <c r="P42" s="54"/>
    </row>
    <row r="43" spans="1:16" x14ac:dyDescent="0.2">
      <c r="A43" s="96">
        <f>'AR6'!A42</f>
        <v>343</v>
      </c>
      <c r="B43" s="110" t="str">
        <f>'AR6'!B42</f>
        <v>Prime movers</v>
      </c>
      <c r="C43" s="114">
        <f>'AR6'!C42</f>
        <v>0</v>
      </c>
      <c r="D43" s="103">
        <f>'AR6'!D42</f>
        <v>0</v>
      </c>
      <c r="E43" s="103">
        <f>'AR6'!E42</f>
        <v>0</v>
      </c>
      <c r="F43" s="114">
        <f>'AR6'!F42</f>
        <v>0</v>
      </c>
      <c r="G43" s="102"/>
      <c r="H43" s="114">
        <f t="shared" si="1"/>
        <v>0</v>
      </c>
      <c r="I43" s="112"/>
      <c r="J43" s="115">
        <f t="shared" si="2"/>
        <v>0</v>
      </c>
      <c r="M43" s="54" t="str">
        <f t="shared" si="9"/>
        <v>Incomplete</v>
      </c>
      <c r="N43" s="54" t="str">
        <f t="shared" si="10"/>
        <v>Incomplete</v>
      </c>
      <c r="O43" s="51" t="str">
        <f t="shared" si="0"/>
        <v>Incomplete</v>
      </c>
      <c r="P43" s="54"/>
    </row>
    <row r="44" spans="1:16" x14ac:dyDescent="0.2">
      <c r="A44" s="96">
        <f>'AR6'!A43</f>
        <v>344</v>
      </c>
      <c r="B44" s="110" t="str">
        <f>'AR6'!B43</f>
        <v>Generators</v>
      </c>
      <c r="C44" s="114">
        <f>'AR6'!C43</f>
        <v>0</v>
      </c>
      <c r="D44" s="103">
        <f>'AR6'!D43</f>
        <v>0</v>
      </c>
      <c r="E44" s="103">
        <f>'AR6'!E43</f>
        <v>0</v>
      </c>
      <c r="F44" s="114">
        <f>'AR6'!F43</f>
        <v>0</v>
      </c>
      <c r="G44" s="102"/>
      <c r="H44" s="114">
        <f t="shared" si="1"/>
        <v>0</v>
      </c>
      <c r="I44" s="112"/>
      <c r="J44" s="115">
        <f t="shared" si="2"/>
        <v>0</v>
      </c>
      <c r="M44" s="54" t="str">
        <f t="shared" si="9"/>
        <v>Incomplete</v>
      </c>
      <c r="N44" s="54" t="str">
        <f t="shared" si="10"/>
        <v>Incomplete</v>
      </c>
      <c r="O44" s="51" t="str">
        <f t="shared" si="0"/>
        <v>Incomplete</v>
      </c>
      <c r="P44" s="54"/>
    </row>
    <row r="45" spans="1:16" x14ac:dyDescent="0.2">
      <c r="A45" s="96">
        <f>'AR6'!A44</f>
        <v>345</v>
      </c>
      <c r="B45" s="110" t="str">
        <f>'AR6'!B44</f>
        <v>Accessorry electric equipment</v>
      </c>
      <c r="C45" s="114">
        <f>'AR6'!C44</f>
        <v>0</v>
      </c>
      <c r="D45" s="103">
        <f>'AR6'!D44</f>
        <v>0</v>
      </c>
      <c r="E45" s="103">
        <f>'AR6'!E44</f>
        <v>0</v>
      </c>
      <c r="F45" s="114">
        <f>'AR6'!F44</f>
        <v>0</v>
      </c>
      <c r="G45" s="102"/>
      <c r="H45" s="114">
        <f t="shared" si="1"/>
        <v>0</v>
      </c>
      <c r="I45" s="112"/>
      <c r="J45" s="115">
        <f t="shared" si="2"/>
        <v>0</v>
      </c>
      <c r="M45" s="54" t="str">
        <f t="shared" si="9"/>
        <v>Incomplete</v>
      </c>
      <c r="N45" s="54" t="str">
        <f t="shared" si="10"/>
        <v>Incomplete</v>
      </c>
      <c r="O45" s="51" t="str">
        <f t="shared" si="0"/>
        <v>Incomplete</v>
      </c>
      <c r="P45" s="54"/>
    </row>
    <row r="46" spans="1:16" x14ac:dyDescent="0.2">
      <c r="A46" s="96">
        <f>'AR6'!A45</f>
        <v>346</v>
      </c>
      <c r="B46" s="110" t="str">
        <f>'AR6'!B45</f>
        <v>Miscellaneous power plant equipment</v>
      </c>
      <c r="C46" s="114">
        <f>'AR6'!C45</f>
        <v>0</v>
      </c>
      <c r="D46" s="103">
        <f>'AR6'!D45</f>
        <v>0</v>
      </c>
      <c r="E46" s="103">
        <f>'AR6'!E45</f>
        <v>0</v>
      </c>
      <c r="F46" s="114">
        <f>'AR6'!F45</f>
        <v>0</v>
      </c>
      <c r="G46" s="102"/>
      <c r="H46" s="114">
        <f t="shared" si="1"/>
        <v>0</v>
      </c>
      <c r="I46" s="112"/>
      <c r="J46" s="115">
        <f>((C46-G46)*I46)+((D46*I46)*0.5)-((E46*I46)*0.5)</f>
        <v>0</v>
      </c>
      <c r="M46" s="54" t="str">
        <f t="shared" si="9"/>
        <v>Incomplete</v>
      </c>
      <c r="N46" s="54" t="str">
        <f t="shared" si="10"/>
        <v>Incomplete</v>
      </c>
      <c r="O46" s="51" t="str">
        <f t="shared" si="0"/>
        <v>Incomplete</v>
      </c>
      <c r="P46" s="54"/>
    </row>
    <row r="47" spans="1:16" x14ac:dyDescent="0.2">
      <c r="A47" s="96">
        <f>'AR6'!A46</f>
        <v>347</v>
      </c>
      <c r="B47" s="110" t="str">
        <f>'AR6'!B46</f>
        <v>Asset retirement costs</v>
      </c>
      <c r="C47" s="114">
        <f>'AR6'!C46</f>
        <v>0</v>
      </c>
      <c r="D47" s="103">
        <f>'AR6'!D46</f>
        <v>0</v>
      </c>
      <c r="E47" s="103">
        <f>'AR6'!E46</f>
        <v>0</v>
      </c>
      <c r="F47" s="114">
        <f>'AR6'!F46</f>
        <v>0</v>
      </c>
      <c r="G47" s="102"/>
      <c r="H47" s="114">
        <f t="shared" si="1"/>
        <v>0</v>
      </c>
      <c r="I47" s="112"/>
      <c r="J47" s="115">
        <f t="shared" ref="J47:J96" si="11">((C47-G47)*I47)+((D47*I47)*0.5)-((E47*I47)*0.5)</f>
        <v>0</v>
      </c>
      <c r="M47" s="54" t="str">
        <f t="shared" ref="M47:M96" si="12">IF(G47&lt;&gt;"","Complete","Incomplete")</f>
        <v>Incomplete</v>
      </c>
      <c r="N47" s="54" t="str">
        <f t="shared" ref="N47:N96" si="13">IF(I47&lt;&gt;"","Complete","Incomplete")</f>
        <v>Incomplete</v>
      </c>
      <c r="O47" s="51" t="str">
        <f t="shared" ref="O47:O96" si="14">IF(M47="Incomplete","Incomplete",IF(N47="Incomplete","Incomplete","Complete"))</f>
        <v>Incomplete</v>
      </c>
      <c r="P47" s="54"/>
    </row>
    <row r="48" spans="1:16" x14ac:dyDescent="0.2">
      <c r="A48" s="96">
        <f>'AR6'!A47</f>
        <v>348</v>
      </c>
      <c r="B48" s="110" t="str">
        <f>'AR6'!B47</f>
        <v>Energy Storage Equipment-Production</v>
      </c>
      <c r="C48" s="114">
        <f>'AR6'!C47</f>
        <v>0</v>
      </c>
      <c r="D48" s="103">
        <f>'AR6'!D47</f>
        <v>0</v>
      </c>
      <c r="E48" s="103">
        <f>'AR6'!E47</f>
        <v>0</v>
      </c>
      <c r="F48" s="114">
        <f>'AR6'!F47</f>
        <v>0</v>
      </c>
      <c r="G48" s="102"/>
      <c r="H48" s="114">
        <f t="shared" si="1"/>
        <v>0</v>
      </c>
      <c r="I48" s="112"/>
      <c r="J48" s="115">
        <f t="shared" si="11"/>
        <v>0</v>
      </c>
      <c r="M48" s="54" t="str">
        <f t="shared" si="12"/>
        <v>Incomplete</v>
      </c>
      <c r="N48" s="54" t="str">
        <f t="shared" si="13"/>
        <v>Incomplete</v>
      </c>
      <c r="O48" s="51" t="str">
        <f t="shared" si="14"/>
        <v>Incomplete</v>
      </c>
      <c r="P48" s="54" t="str">
        <f>IF(O40="Incomplete","Incomplete",IF(O41="Incomplete","Incomplete",IF(O42="Incomplete","Incomplete",IF(O43="Incomplete","Incomplete",IF(O44="Incomplete","Incomplete",IF(O45="Incomplete","Incomplete",IF(O46="Incomplete","Incomplete",IF(O47="Incomplete","Incomplete",IF(O48="Incomplete","Incomplete","Complete")))))))))</f>
        <v>Incomplete</v>
      </c>
    </row>
    <row r="49" spans="1:16" x14ac:dyDescent="0.2">
      <c r="A49" s="360" t="s">
        <v>341</v>
      </c>
      <c r="B49" s="361"/>
      <c r="C49" s="361"/>
      <c r="D49" s="361"/>
      <c r="E49" s="361"/>
      <c r="F49" s="361"/>
      <c r="G49" s="361"/>
      <c r="H49" s="361"/>
      <c r="I49" s="361"/>
      <c r="J49" s="361"/>
      <c r="M49" s="54"/>
      <c r="N49" s="54"/>
      <c r="P49" s="54"/>
    </row>
    <row r="50" spans="1:16" x14ac:dyDescent="0.2">
      <c r="A50" s="96">
        <f>'AR6'!A49</f>
        <v>350</v>
      </c>
      <c r="B50" s="110" t="str">
        <f>'AR6'!B49</f>
        <v>Land and land rights</v>
      </c>
      <c r="C50" s="114">
        <f>'AR6'!C49</f>
        <v>0</v>
      </c>
      <c r="D50" s="103">
        <f>'AR6'!D49</f>
        <v>0</v>
      </c>
      <c r="E50" s="103">
        <f>'AR6'!E49</f>
        <v>0</v>
      </c>
      <c r="F50" s="114">
        <f>'AR6'!F49</f>
        <v>0</v>
      </c>
      <c r="G50" s="102"/>
      <c r="H50" s="114">
        <f t="shared" si="1"/>
        <v>0</v>
      </c>
      <c r="I50" s="112"/>
      <c r="J50" s="115">
        <f t="shared" si="11"/>
        <v>0</v>
      </c>
      <c r="M50" s="54" t="str">
        <f t="shared" si="12"/>
        <v>Incomplete</v>
      </c>
      <c r="N50" s="54" t="str">
        <f t="shared" si="13"/>
        <v>Incomplete</v>
      </c>
      <c r="O50" s="51" t="str">
        <f t="shared" si="14"/>
        <v>Incomplete</v>
      </c>
      <c r="P50" s="54"/>
    </row>
    <row r="51" spans="1:16" x14ac:dyDescent="0.2">
      <c r="A51" s="96">
        <f>'AR6'!A50</f>
        <v>352</v>
      </c>
      <c r="B51" s="110" t="str">
        <f>'AR6'!B50</f>
        <v>Structures and improvements</v>
      </c>
      <c r="C51" s="114">
        <f>'AR6'!C50</f>
        <v>0</v>
      </c>
      <c r="D51" s="103">
        <f>'AR6'!D50</f>
        <v>0</v>
      </c>
      <c r="E51" s="103">
        <f>'AR6'!E50</f>
        <v>0</v>
      </c>
      <c r="F51" s="114">
        <f>'AR6'!F50</f>
        <v>0</v>
      </c>
      <c r="G51" s="102"/>
      <c r="H51" s="114">
        <f t="shared" si="1"/>
        <v>0</v>
      </c>
      <c r="I51" s="112"/>
      <c r="J51" s="115">
        <f t="shared" si="11"/>
        <v>0</v>
      </c>
      <c r="M51" s="54" t="str">
        <f t="shared" si="12"/>
        <v>Incomplete</v>
      </c>
      <c r="N51" s="54" t="str">
        <f t="shared" si="13"/>
        <v>Incomplete</v>
      </c>
      <c r="O51" s="51" t="str">
        <f t="shared" si="14"/>
        <v>Incomplete</v>
      </c>
      <c r="P51" s="54"/>
    </row>
    <row r="52" spans="1:16" x14ac:dyDescent="0.2">
      <c r="A52" s="96">
        <f>'AR6'!A51</f>
        <v>353</v>
      </c>
      <c r="B52" s="110" t="str">
        <f>'AR6'!B51</f>
        <v>Station equipment</v>
      </c>
      <c r="C52" s="114">
        <f>'AR6'!C51</f>
        <v>0</v>
      </c>
      <c r="D52" s="103">
        <f>'AR6'!D51</f>
        <v>0</v>
      </c>
      <c r="E52" s="103">
        <f>'AR6'!E51</f>
        <v>0</v>
      </c>
      <c r="F52" s="114">
        <f>'AR6'!F51</f>
        <v>0</v>
      </c>
      <c r="G52" s="102"/>
      <c r="H52" s="114">
        <f t="shared" si="1"/>
        <v>0</v>
      </c>
      <c r="I52" s="112"/>
      <c r="J52" s="115">
        <f t="shared" si="11"/>
        <v>0</v>
      </c>
      <c r="M52" s="54" t="str">
        <f t="shared" si="12"/>
        <v>Incomplete</v>
      </c>
      <c r="N52" s="54" t="str">
        <f t="shared" si="13"/>
        <v>Incomplete</v>
      </c>
      <c r="O52" s="51" t="str">
        <f t="shared" si="14"/>
        <v>Incomplete</v>
      </c>
      <c r="P52" s="54"/>
    </row>
    <row r="53" spans="1:16" x14ac:dyDescent="0.2">
      <c r="A53" s="96">
        <f>'AR6'!A52</f>
        <v>354</v>
      </c>
      <c r="B53" s="110" t="str">
        <f>'AR6'!B52</f>
        <v>Towers and fixtures</v>
      </c>
      <c r="C53" s="114">
        <f>'AR6'!C52</f>
        <v>0</v>
      </c>
      <c r="D53" s="103">
        <f>'AR6'!D52</f>
        <v>0</v>
      </c>
      <c r="E53" s="103">
        <f>'AR6'!E52</f>
        <v>0</v>
      </c>
      <c r="F53" s="114">
        <f>'AR6'!F52</f>
        <v>0</v>
      </c>
      <c r="G53" s="102"/>
      <c r="H53" s="114">
        <f t="shared" si="1"/>
        <v>0</v>
      </c>
      <c r="I53" s="112"/>
      <c r="J53" s="115">
        <f t="shared" si="11"/>
        <v>0</v>
      </c>
      <c r="M53" s="54" t="str">
        <f t="shared" si="12"/>
        <v>Incomplete</v>
      </c>
      <c r="N53" s="54" t="str">
        <f t="shared" si="13"/>
        <v>Incomplete</v>
      </c>
      <c r="O53" s="51" t="str">
        <f t="shared" si="14"/>
        <v>Incomplete</v>
      </c>
      <c r="P53" s="54"/>
    </row>
    <row r="54" spans="1:16" x14ac:dyDescent="0.2">
      <c r="A54" s="96">
        <f>'AR6'!A53</f>
        <v>355</v>
      </c>
      <c r="B54" s="110" t="str">
        <f>'AR6'!B53</f>
        <v>Poles and fixtures</v>
      </c>
      <c r="C54" s="114">
        <f>'AR6'!C53</f>
        <v>0</v>
      </c>
      <c r="D54" s="103">
        <f>'AR6'!D53</f>
        <v>0</v>
      </c>
      <c r="E54" s="103">
        <f>'AR6'!E53</f>
        <v>0</v>
      </c>
      <c r="F54" s="114">
        <f>'AR6'!F53</f>
        <v>0</v>
      </c>
      <c r="G54" s="102"/>
      <c r="H54" s="114">
        <f t="shared" si="1"/>
        <v>0</v>
      </c>
      <c r="I54" s="112"/>
      <c r="J54" s="115">
        <f t="shared" si="11"/>
        <v>0</v>
      </c>
      <c r="M54" s="54" t="str">
        <f t="shared" si="12"/>
        <v>Incomplete</v>
      </c>
      <c r="N54" s="54" t="str">
        <f t="shared" si="13"/>
        <v>Incomplete</v>
      </c>
      <c r="O54" s="51" t="str">
        <f t="shared" si="14"/>
        <v>Incomplete</v>
      </c>
      <c r="P54" s="54"/>
    </row>
    <row r="55" spans="1:16" x14ac:dyDescent="0.2">
      <c r="A55" s="96">
        <f>'AR6'!A54</f>
        <v>356</v>
      </c>
      <c r="B55" s="110" t="str">
        <f>'AR6'!B54</f>
        <v>Overhead conductors and devices</v>
      </c>
      <c r="C55" s="114">
        <f>'AR6'!C54</f>
        <v>0</v>
      </c>
      <c r="D55" s="103">
        <f>'AR6'!D54</f>
        <v>0</v>
      </c>
      <c r="E55" s="103">
        <f>'AR6'!E54</f>
        <v>0</v>
      </c>
      <c r="F55" s="114">
        <f>'AR6'!F54</f>
        <v>0</v>
      </c>
      <c r="G55" s="102"/>
      <c r="H55" s="114">
        <f t="shared" si="1"/>
        <v>0</v>
      </c>
      <c r="I55" s="112"/>
      <c r="J55" s="115">
        <f t="shared" si="11"/>
        <v>0</v>
      </c>
      <c r="M55" s="54" t="str">
        <f t="shared" si="12"/>
        <v>Incomplete</v>
      </c>
      <c r="N55" s="54" t="str">
        <f t="shared" si="13"/>
        <v>Incomplete</v>
      </c>
      <c r="O55" s="51" t="str">
        <f t="shared" si="14"/>
        <v>Incomplete</v>
      </c>
      <c r="P55" s="54"/>
    </row>
    <row r="56" spans="1:16" x14ac:dyDescent="0.2">
      <c r="A56" s="96">
        <f>'AR6'!A55</f>
        <v>357</v>
      </c>
      <c r="B56" s="110" t="str">
        <f>'AR6'!B55</f>
        <v>Underground conduit</v>
      </c>
      <c r="C56" s="114">
        <f>'AR6'!C55</f>
        <v>0</v>
      </c>
      <c r="D56" s="103">
        <f>'AR6'!D55</f>
        <v>0</v>
      </c>
      <c r="E56" s="103">
        <f>'AR6'!E55</f>
        <v>0</v>
      </c>
      <c r="F56" s="114">
        <f>'AR6'!F55</f>
        <v>0</v>
      </c>
      <c r="G56" s="102"/>
      <c r="H56" s="114">
        <f t="shared" si="1"/>
        <v>0</v>
      </c>
      <c r="I56" s="112"/>
      <c r="J56" s="115">
        <f t="shared" si="11"/>
        <v>0</v>
      </c>
      <c r="M56" s="54" t="str">
        <f t="shared" si="12"/>
        <v>Incomplete</v>
      </c>
      <c r="N56" s="54" t="str">
        <f t="shared" si="13"/>
        <v>Incomplete</v>
      </c>
      <c r="O56" s="51" t="str">
        <f t="shared" si="14"/>
        <v>Incomplete</v>
      </c>
      <c r="P56" s="54"/>
    </row>
    <row r="57" spans="1:16" x14ac:dyDescent="0.2">
      <c r="A57" s="96">
        <f>'AR6'!A56</f>
        <v>358</v>
      </c>
      <c r="B57" s="110" t="str">
        <f>'AR6'!B56</f>
        <v>Underground conductors and devices</v>
      </c>
      <c r="C57" s="114">
        <f>'AR6'!C56</f>
        <v>0</v>
      </c>
      <c r="D57" s="103">
        <f>'AR6'!D56</f>
        <v>0</v>
      </c>
      <c r="E57" s="103">
        <f>'AR6'!E56</f>
        <v>0</v>
      </c>
      <c r="F57" s="114">
        <f>'AR6'!F56</f>
        <v>0</v>
      </c>
      <c r="G57" s="102"/>
      <c r="H57" s="114">
        <f t="shared" si="1"/>
        <v>0</v>
      </c>
      <c r="I57" s="112"/>
      <c r="J57" s="115">
        <f t="shared" si="11"/>
        <v>0</v>
      </c>
      <c r="M57" s="54" t="str">
        <f t="shared" si="12"/>
        <v>Incomplete</v>
      </c>
      <c r="N57" s="54" t="str">
        <f t="shared" si="13"/>
        <v>Incomplete</v>
      </c>
      <c r="O57" s="51" t="str">
        <f t="shared" si="14"/>
        <v>Incomplete</v>
      </c>
      <c r="P57" s="54"/>
    </row>
    <row r="58" spans="1:16" x14ac:dyDescent="0.2">
      <c r="A58" s="96">
        <f>'AR6'!A57</f>
        <v>359</v>
      </c>
      <c r="B58" s="110" t="str">
        <f>'AR6'!B57</f>
        <v>Road and trails</v>
      </c>
      <c r="C58" s="114">
        <f>'AR6'!C57</f>
        <v>0</v>
      </c>
      <c r="D58" s="103">
        <f>'AR6'!D57</f>
        <v>0</v>
      </c>
      <c r="E58" s="103">
        <f>'AR6'!E57</f>
        <v>0</v>
      </c>
      <c r="F58" s="114">
        <f>'AR6'!F57</f>
        <v>0</v>
      </c>
      <c r="G58" s="102"/>
      <c r="H58" s="114">
        <f t="shared" si="1"/>
        <v>0</v>
      </c>
      <c r="I58" s="112"/>
      <c r="J58" s="115">
        <f t="shared" si="11"/>
        <v>0</v>
      </c>
      <c r="M58" s="54" t="str">
        <f t="shared" si="12"/>
        <v>Incomplete</v>
      </c>
      <c r="N58" s="54" t="str">
        <f t="shared" si="13"/>
        <v>Incomplete</v>
      </c>
      <c r="O58" s="51" t="str">
        <f t="shared" si="14"/>
        <v>Incomplete</v>
      </c>
      <c r="P58" s="54"/>
    </row>
    <row r="59" spans="1:16" x14ac:dyDescent="0.2">
      <c r="A59" s="96">
        <f>'AR6'!A58</f>
        <v>359.1</v>
      </c>
      <c r="B59" s="110" t="str">
        <f>'AR6'!B58</f>
        <v>Asset retirement costs for transmission plant</v>
      </c>
      <c r="C59" s="114">
        <f>'AR6'!C58</f>
        <v>0</v>
      </c>
      <c r="D59" s="103">
        <f>'AR6'!D58</f>
        <v>0</v>
      </c>
      <c r="E59" s="103">
        <f>'AR6'!E58</f>
        <v>0</v>
      </c>
      <c r="F59" s="114">
        <f>'AR6'!F58</f>
        <v>0</v>
      </c>
      <c r="G59" s="102"/>
      <c r="H59" s="114">
        <f t="shared" si="1"/>
        <v>0</v>
      </c>
      <c r="I59" s="112"/>
      <c r="J59" s="115">
        <f t="shared" si="11"/>
        <v>0</v>
      </c>
      <c r="M59" s="54" t="str">
        <f t="shared" si="12"/>
        <v>Incomplete</v>
      </c>
      <c r="N59" s="54" t="str">
        <f t="shared" si="13"/>
        <v>Incomplete</v>
      </c>
      <c r="O59" s="51" t="str">
        <f t="shared" si="14"/>
        <v>Incomplete</v>
      </c>
      <c r="P59" s="54" t="str">
        <f>IF(O50="Incomplete","Incomplete",IF(O51="Incomplete","Incomplete",IF(O52="Incomplete","Incomplete",IF(O53="Incomplete","Incomplete",IF(O54="Incomplete","Incomplete",IF(O55="Incomplete","Incomplete",IF(O56="Incomplete","Incomplete",IF(O57="Incomplete","Incomplete",IF(O58="Incomplete","Incomplete",IF(O59="Incomplete","Incomplete","Complete"))))))))))</f>
        <v>Incomplete</v>
      </c>
    </row>
    <row r="60" spans="1:16" x14ac:dyDescent="0.2">
      <c r="A60" s="360" t="s">
        <v>350</v>
      </c>
      <c r="B60" s="361"/>
      <c r="C60" s="361"/>
      <c r="D60" s="361"/>
      <c r="E60" s="361"/>
      <c r="F60" s="361"/>
      <c r="G60" s="361"/>
      <c r="H60" s="361"/>
      <c r="I60" s="361"/>
      <c r="J60" s="361"/>
      <c r="M60" s="54"/>
      <c r="N60" s="54"/>
      <c r="P60" s="54"/>
    </row>
    <row r="61" spans="1:16" x14ac:dyDescent="0.2">
      <c r="A61" s="96">
        <f>'AR6'!A60</f>
        <v>360</v>
      </c>
      <c r="B61" s="110" t="str">
        <f>'AR6'!B60</f>
        <v>Land and land rights</v>
      </c>
      <c r="C61" s="114">
        <f>'AR6'!C60</f>
        <v>0</v>
      </c>
      <c r="D61" s="103">
        <f>'AR6'!D60</f>
        <v>0</v>
      </c>
      <c r="E61" s="103">
        <f>'AR6'!E60</f>
        <v>0</v>
      </c>
      <c r="F61" s="114">
        <f>'AR6'!F60</f>
        <v>0</v>
      </c>
      <c r="G61" s="102"/>
      <c r="H61" s="114">
        <f t="shared" si="1"/>
        <v>0</v>
      </c>
      <c r="I61" s="112"/>
      <c r="J61" s="115">
        <f t="shared" si="11"/>
        <v>0</v>
      </c>
      <c r="M61" s="54" t="str">
        <f t="shared" si="12"/>
        <v>Incomplete</v>
      </c>
      <c r="N61" s="54" t="str">
        <f t="shared" si="13"/>
        <v>Incomplete</v>
      </c>
      <c r="O61" s="51" t="str">
        <f t="shared" si="14"/>
        <v>Incomplete</v>
      </c>
      <c r="P61" s="54"/>
    </row>
    <row r="62" spans="1:16" x14ac:dyDescent="0.2">
      <c r="A62" s="96">
        <f>'AR6'!A61</f>
        <v>361</v>
      </c>
      <c r="B62" s="110" t="str">
        <f>'AR6'!B61</f>
        <v>Structures and improvements</v>
      </c>
      <c r="C62" s="114">
        <f>'AR6'!C61</f>
        <v>0</v>
      </c>
      <c r="D62" s="103">
        <f>'AR6'!D61</f>
        <v>0</v>
      </c>
      <c r="E62" s="103">
        <f>'AR6'!E61</f>
        <v>0</v>
      </c>
      <c r="F62" s="114">
        <f>'AR6'!F61</f>
        <v>0</v>
      </c>
      <c r="G62" s="102"/>
      <c r="H62" s="114">
        <f t="shared" si="1"/>
        <v>0</v>
      </c>
      <c r="I62" s="112"/>
      <c r="J62" s="115">
        <f t="shared" si="11"/>
        <v>0</v>
      </c>
      <c r="M62" s="54" t="str">
        <f t="shared" si="12"/>
        <v>Incomplete</v>
      </c>
      <c r="N62" s="54" t="str">
        <f t="shared" si="13"/>
        <v>Incomplete</v>
      </c>
      <c r="O62" s="51" t="str">
        <f t="shared" si="14"/>
        <v>Incomplete</v>
      </c>
      <c r="P62" s="54"/>
    </row>
    <row r="63" spans="1:16" x14ac:dyDescent="0.2">
      <c r="A63" s="96">
        <f>'AR6'!A62</f>
        <v>362</v>
      </c>
      <c r="B63" s="110" t="str">
        <f>'AR6'!B62</f>
        <v>Station equipment</v>
      </c>
      <c r="C63" s="114">
        <f>'AR6'!C62</f>
        <v>0</v>
      </c>
      <c r="D63" s="103">
        <f>'AR6'!D62</f>
        <v>0</v>
      </c>
      <c r="E63" s="103">
        <f>'AR6'!E62</f>
        <v>0</v>
      </c>
      <c r="F63" s="114">
        <f>'AR6'!F62</f>
        <v>0</v>
      </c>
      <c r="G63" s="102"/>
      <c r="H63" s="114">
        <f t="shared" si="1"/>
        <v>0</v>
      </c>
      <c r="I63" s="112"/>
      <c r="J63" s="115">
        <f t="shared" si="11"/>
        <v>0</v>
      </c>
      <c r="M63" s="54" t="str">
        <f t="shared" si="12"/>
        <v>Incomplete</v>
      </c>
      <c r="N63" s="54" t="str">
        <f t="shared" si="13"/>
        <v>Incomplete</v>
      </c>
      <c r="O63" s="51" t="str">
        <f t="shared" si="14"/>
        <v>Incomplete</v>
      </c>
      <c r="P63" s="54"/>
    </row>
    <row r="64" spans="1:16" x14ac:dyDescent="0.2">
      <c r="A64" s="96">
        <f>'AR6'!A63</f>
        <v>363</v>
      </c>
      <c r="B64" s="110" t="str">
        <f>'AR6'!B63</f>
        <v>Storage battery equipment</v>
      </c>
      <c r="C64" s="114">
        <f>'AR6'!C63</f>
        <v>0</v>
      </c>
      <c r="D64" s="103">
        <f>'AR6'!D63</f>
        <v>0</v>
      </c>
      <c r="E64" s="103">
        <f>'AR6'!E63</f>
        <v>0</v>
      </c>
      <c r="F64" s="114">
        <f>'AR6'!F63</f>
        <v>0</v>
      </c>
      <c r="G64" s="102"/>
      <c r="H64" s="114">
        <f t="shared" si="1"/>
        <v>0</v>
      </c>
      <c r="I64" s="112"/>
      <c r="J64" s="115">
        <f t="shared" si="11"/>
        <v>0</v>
      </c>
      <c r="M64" s="54" t="str">
        <f t="shared" si="12"/>
        <v>Incomplete</v>
      </c>
      <c r="N64" s="54" t="str">
        <f t="shared" si="13"/>
        <v>Incomplete</v>
      </c>
      <c r="O64" s="51" t="str">
        <f t="shared" si="14"/>
        <v>Incomplete</v>
      </c>
      <c r="P64" s="54"/>
    </row>
    <row r="65" spans="1:16" x14ac:dyDescent="0.2">
      <c r="A65" s="96">
        <f>'AR6'!A64</f>
        <v>364</v>
      </c>
      <c r="B65" s="110" t="str">
        <f>'AR6'!B64</f>
        <v>Poles, towers and fixtures</v>
      </c>
      <c r="C65" s="114">
        <f>'AR6'!C64</f>
        <v>0</v>
      </c>
      <c r="D65" s="103">
        <f>'AR6'!D64</f>
        <v>0</v>
      </c>
      <c r="E65" s="103">
        <f>'AR6'!E64</f>
        <v>0</v>
      </c>
      <c r="F65" s="114">
        <f>'AR6'!F64</f>
        <v>0</v>
      </c>
      <c r="G65" s="102"/>
      <c r="H65" s="114">
        <f t="shared" si="1"/>
        <v>0</v>
      </c>
      <c r="I65" s="112"/>
      <c r="J65" s="115">
        <f t="shared" si="11"/>
        <v>0</v>
      </c>
      <c r="M65" s="54" t="str">
        <f t="shared" si="12"/>
        <v>Incomplete</v>
      </c>
      <c r="N65" s="54" t="str">
        <f t="shared" si="13"/>
        <v>Incomplete</v>
      </c>
      <c r="O65" s="51" t="str">
        <f t="shared" si="14"/>
        <v>Incomplete</v>
      </c>
      <c r="P65" s="54"/>
    </row>
    <row r="66" spans="1:16" x14ac:dyDescent="0.2">
      <c r="A66" s="96">
        <f>'AR6'!A65</f>
        <v>365</v>
      </c>
      <c r="B66" s="110" t="str">
        <f>'AR6'!B65</f>
        <v>Overhead conductors and devices</v>
      </c>
      <c r="C66" s="114">
        <f>'AR6'!C65</f>
        <v>0</v>
      </c>
      <c r="D66" s="103">
        <f>'AR6'!D65</f>
        <v>0</v>
      </c>
      <c r="E66" s="103">
        <f>'AR6'!E65</f>
        <v>0</v>
      </c>
      <c r="F66" s="114">
        <f>'AR6'!F65</f>
        <v>0</v>
      </c>
      <c r="G66" s="102"/>
      <c r="H66" s="114">
        <f t="shared" si="1"/>
        <v>0</v>
      </c>
      <c r="I66" s="112"/>
      <c r="J66" s="115">
        <f t="shared" si="11"/>
        <v>0</v>
      </c>
      <c r="M66" s="54" t="str">
        <f t="shared" si="12"/>
        <v>Incomplete</v>
      </c>
      <c r="N66" s="54" t="str">
        <f t="shared" si="13"/>
        <v>Incomplete</v>
      </c>
      <c r="O66" s="51" t="str">
        <f t="shared" si="14"/>
        <v>Incomplete</v>
      </c>
      <c r="P66" s="54"/>
    </row>
    <row r="67" spans="1:16" x14ac:dyDescent="0.2">
      <c r="A67" s="96">
        <f>'AR6'!A66</f>
        <v>366</v>
      </c>
      <c r="B67" s="110" t="str">
        <f>'AR6'!B66</f>
        <v>Underground conduit</v>
      </c>
      <c r="C67" s="114">
        <f>'AR6'!C66</f>
        <v>0</v>
      </c>
      <c r="D67" s="103">
        <f>'AR6'!D66</f>
        <v>0</v>
      </c>
      <c r="E67" s="103">
        <f>'AR6'!E66</f>
        <v>0</v>
      </c>
      <c r="F67" s="114">
        <f>'AR6'!F66</f>
        <v>0</v>
      </c>
      <c r="G67" s="102"/>
      <c r="H67" s="114">
        <f t="shared" si="1"/>
        <v>0</v>
      </c>
      <c r="I67" s="112"/>
      <c r="J67" s="115">
        <f t="shared" si="11"/>
        <v>0</v>
      </c>
      <c r="M67" s="54" t="str">
        <f t="shared" si="12"/>
        <v>Incomplete</v>
      </c>
      <c r="N67" s="54" t="str">
        <f t="shared" si="13"/>
        <v>Incomplete</v>
      </c>
      <c r="O67" s="51" t="str">
        <f t="shared" si="14"/>
        <v>Incomplete</v>
      </c>
      <c r="P67" s="54" t="str">
        <f>IF(O61="Incomplete","Incomplete",IF(O62="Incomplete","Incomplete",IF(O63="Incomplete","Incomplete",IF(O64="Incomplete","Incomplete",IF(O65="Incomplete","Incomplete",IF(O66="Incomplete","Incomplete",IF(O67="Incomplete","Incomplete","Complete")))))))</f>
        <v>Incomplete</v>
      </c>
    </row>
    <row r="68" spans="1:16" x14ac:dyDescent="0.2">
      <c r="A68" s="96">
        <f>'AR6'!A67</f>
        <v>367</v>
      </c>
      <c r="B68" s="110" t="str">
        <f>'AR6'!B67</f>
        <v>Underground conductors and devices</v>
      </c>
      <c r="C68" s="114">
        <f>'AR6'!C67</f>
        <v>0</v>
      </c>
      <c r="D68" s="103">
        <f>'AR6'!D67</f>
        <v>0</v>
      </c>
      <c r="E68" s="103">
        <f>'AR6'!E67</f>
        <v>0</v>
      </c>
      <c r="F68" s="114">
        <f>'AR6'!F67</f>
        <v>0</v>
      </c>
      <c r="G68" s="102"/>
      <c r="H68" s="114">
        <f t="shared" si="1"/>
        <v>0</v>
      </c>
      <c r="I68" s="112"/>
      <c r="J68" s="115">
        <f t="shared" si="11"/>
        <v>0</v>
      </c>
      <c r="M68" s="54" t="str">
        <f t="shared" si="12"/>
        <v>Incomplete</v>
      </c>
      <c r="N68" s="54" t="str">
        <f t="shared" si="13"/>
        <v>Incomplete</v>
      </c>
      <c r="O68" s="51" t="str">
        <f t="shared" si="14"/>
        <v>Incomplete</v>
      </c>
      <c r="P68" s="54"/>
    </row>
    <row r="69" spans="1:16" x14ac:dyDescent="0.2">
      <c r="A69" s="96">
        <f>'AR6'!A68</f>
        <v>368</v>
      </c>
      <c r="B69" s="110" t="str">
        <f>'AR6'!B68</f>
        <v>Line transformers</v>
      </c>
      <c r="C69" s="114">
        <f>'AR6'!C68</f>
        <v>0</v>
      </c>
      <c r="D69" s="103">
        <f>'AR6'!D68</f>
        <v>0</v>
      </c>
      <c r="E69" s="103">
        <f>'AR6'!E68</f>
        <v>0</v>
      </c>
      <c r="F69" s="114">
        <f>'AR6'!F68</f>
        <v>0</v>
      </c>
      <c r="G69" s="102"/>
      <c r="H69" s="114">
        <f t="shared" si="1"/>
        <v>0</v>
      </c>
      <c r="I69" s="112"/>
      <c r="J69" s="115">
        <f t="shared" si="11"/>
        <v>0</v>
      </c>
      <c r="M69" s="54" t="str">
        <f t="shared" si="12"/>
        <v>Incomplete</v>
      </c>
      <c r="N69" s="54" t="str">
        <f t="shared" si="13"/>
        <v>Incomplete</v>
      </c>
      <c r="O69" s="51" t="str">
        <f t="shared" si="14"/>
        <v>Incomplete</v>
      </c>
      <c r="P69" s="54"/>
    </row>
    <row r="70" spans="1:16" x14ac:dyDescent="0.2">
      <c r="A70" s="96">
        <f>'AR6'!A69</f>
        <v>369</v>
      </c>
      <c r="B70" s="110" t="str">
        <f>'AR6'!B69</f>
        <v>Services</v>
      </c>
      <c r="C70" s="114">
        <f>'AR6'!C69</f>
        <v>0</v>
      </c>
      <c r="D70" s="103">
        <f>'AR6'!D69</f>
        <v>0</v>
      </c>
      <c r="E70" s="103">
        <f>'AR6'!E69</f>
        <v>0</v>
      </c>
      <c r="F70" s="114">
        <f>'AR6'!F69</f>
        <v>0</v>
      </c>
      <c r="G70" s="102"/>
      <c r="H70" s="114">
        <f t="shared" si="1"/>
        <v>0</v>
      </c>
      <c r="I70" s="112"/>
      <c r="J70" s="115">
        <f t="shared" si="11"/>
        <v>0</v>
      </c>
      <c r="M70" s="54" t="str">
        <f t="shared" si="12"/>
        <v>Incomplete</v>
      </c>
      <c r="N70" s="54" t="str">
        <f t="shared" si="13"/>
        <v>Incomplete</v>
      </c>
      <c r="O70" s="51" t="str">
        <f t="shared" si="14"/>
        <v>Incomplete</v>
      </c>
      <c r="P70" s="54"/>
    </row>
    <row r="71" spans="1:16" x14ac:dyDescent="0.2">
      <c r="A71" s="96">
        <f>'AR6'!A70</f>
        <v>370</v>
      </c>
      <c r="B71" s="110" t="str">
        <f>'AR6'!B70</f>
        <v>Meters</v>
      </c>
      <c r="C71" s="114">
        <f>'AR6'!C70</f>
        <v>0</v>
      </c>
      <c r="D71" s="103">
        <f>'AR6'!D70</f>
        <v>0</v>
      </c>
      <c r="E71" s="103">
        <f>'AR6'!E70</f>
        <v>0</v>
      </c>
      <c r="F71" s="114">
        <f>'AR6'!F70</f>
        <v>0</v>
      </c>
      <c r="G71" s="102"/>
      <c r="H71" s="114">
        <f t="shared" si="1"/>
        <v>0</v>
      </c>
      <c r="I71" s="112"/>
      <c r="J71" s="115">
        <f t="shared" si="11"/>
        <v>0</v>
      </c>
      <c r="M71" s="54" t="str">
        <f t="shared" si="12"/>
        <v>Incomplete</v>
      </c>
      <c r="N71" s="54" t="str">
        <f t="shared" si="13"/>
        <v>Incomplete</v>
      </c>
      <c r="O71" s="51" t="str">
        <f t="shared" si="14"/>
        <v>Incomplete</v>
      </c>
      <c r="P71" s="54"/>
    </row>
    <row r="72" spans="1:16" x14ac:dyDescent="0.2">
      <c r="A72" s="96">
        <f>'AR6'!A71</f>
        <v>371</v>
      </c>
      <c r="B72" s="110" t="str">
        <f>'AR6'!B71</f>
        <v>Installations on customers' premises</v>
      </c>
      <c r="C72" s="114">
        <f>'AR6'!C71</f>
        <v>0</v>
      </c>
      <c r="D72" s="103">
        <f>'AR6'!D71</f>
        <v>0</v>
      </c>
      <c r="E72" s="103">
        <f>'AR6'!E71</f>
        <v>0</v>
      </c>
      <c r="F72" s="114">
        <f>'AR6'!F71</f>
        <v>0</v>
      </c>
      <c r="G72" s="102"/>
      <c r="H72" s="114">
        <f t="shared" si="1"/>
        <v>0</v>
      </c>
      <c r="I72" s="112"/>
      <c r="J72" s="115">
        <f t="shared" si="11"/>
        <v>0</v>
      </c>
      <c r="M72" s="54" t="str">
        <f t="shared" si="12"/>
        <v>Incomplete</v>
      </c>
      <c r="N72" s="54" t="str">
        <f t="shared" si="13"/>
        <v>Incomplete</v>
      </c>
      <c r="O72" s="51" t="str">
        <f t="shared" si="14"/>
        <v>Incomplete</v>
      </c>
      <c r="P72" s="54"/>
    </row>
    <row r="73" spans="1:16" x14ac:dyDescent="0.2">
      <c r="A73" s="96">
        <f>'AR6'!A72</f>
        <v>372</v>
      </c>
      <c r="B73" s="110" t="str">
        <f>'AR6'!B72</f>
        <v>Leased property on customers' premises</v>
      </c>
      <c r="C73" s="114">
        <f>'AR6'!C72</f>
        <v>0</v>
      </c>
      <c r="D73" s="103">
        <f>'AR6'!D72</f>
        <v>0</v>
      </c>
      <c r="E73" s="103">
        <f>'AR6'!E72</f>
        <v>0</v>
      </c>
      <c r="F73" s="114">
        <f>'AR6'!F72</f>
        <v>0</v>
      </c>
      <c r="G73" s="102"/>
      <c r="H73" s="114">
        <f t="shared" si="1"/>
        <v>0</v>
      </c>
      <c r="I73" s="112"/>
      <c r="J73" s="115">
        <f t="shared" si="11"/>
        <v>0</v>
      </c>
      <c r="M73" s="54" t="str">
        <f t="shared" si="12"/>
        <v>Incomplete</v>
      </c>
      <c r="N73" s="54" t="str">
        <f t="shared" si="13"/>
        <v>Incomplete</v>
      </c>
      <c r="O73" s="51" t="str">
        <f t="shared" si="14"/>
        <v>Incomplete</v>
      </c>
      <c r="P73" s="54"/>
    </row>
    <row r="74" spans="1:16" x14ac:dyDescent="0.2">
      <c r="A74" s="96">
        <f>'AR6'!A73</f>
        <v>373</v>
      </c>
      <c r="B74" s="110" t="str">
        <f>'AR6'!B73</f>
        <v>Street lighting and signal systems</v>
      </c>
      <c r="C74" s="114">
        <f>'AR6'!C73</f>
        <v>0</v>
      </c>
      <c r="D74" s="103">
        <f>'AR6'!D73</f>
        <v>0</v>
      </c>
      <c r="E74" s="103">
        <f>'AR6'!E73</f>
        <v>0</v>
      </c>
      <c r="F74" s="114">
        <f>'AR6'!F73</f>
        <v>0</v>
      </c>
      <c r="G74" s="102"/>
      <c r="H74" s="114">
        <f t="shared" si="1"/>
        <v>0</v>
      </c>
      <c r="I74" s="112"/>
      <c r="J74" s="115">
        <f t="shared" si="11"/>
        <v>0</v>
      </c>
      <c r="M74" s="54" t="str">
        <f t="shared" si="12"/>
        <v>Incomplete</v>
      </c>
      <c r="N74" s="54" t="str">
        <f t="shared" si="13"/>
        <v>Incomplete</v>
      </c>
      <c r="O74" s="51" t="str">
        <f t="shared" si="14"/>
        <v>Incomplete</v>
      </c>
      <c r="P74" s="54"/>
    </row>
    <row r="75" spans="1:16" x14ac:dyDescent="0.2">
      <c r="A75" s="96">
        <f>'AR6'!A74</f>
        <v>374</v>
      </c>
      <c r="B75" s="110" t="str">
        <f>'AR6'!B74</f>
        <v>Asset retirement costs for distribution plant</v>
      </c>
      <c r="C75" s="114">
        <f>'AR6'!C74</f>
        <v>0</v>
      </c>
      <c r="D75" s="103">
        <f>'AR6'!D74</f>
        <v>0</v>
      </c>
      <c r="E75" s="103">
        <f>'AR6'!E74</f>
        <v>0</v>
      </c>
      <c r="F75" s="114">
        <f>'AR6'!F74</f>
        <v>0</v>
      </c>
      <c r="G75" s="102"/>
      <c r="H75" s="114">
        <f t="shared" si="1"/>
        <v>0</v>
      </c>
      <c r="I75" s="112"/>
      <c r="J75" s="115">
        <f t="shared" si="11"/>
        <v>0</v>
      </c>
      <c r="M75" s="54" t="str">
        <f t="shared" si="12"/>
        <v>Incomplete</v>
      </c>
      <c r="N75" s="54" t="str">
        <f t="shared" si="13"/>
        <v>Incomplete</v>
      </c>
      <c r="O75" s="51" t="str">
        <f t="shared" si="14"/>
        <v>Incomplete</v>
      </c>
      <c r="P75" s="54" t="str">
        <f>IF(O68="Incomplete","Incomplete",IF(O69="Incomplete","Incomplete",IF(O70="Incomplete","Incomplete",IF(O71="Incomplete","Incomplete",IF(O72="Incomplete","Incomplete",IF(O73="Incomplete","Incomplete",IF(O74="Incomplete","Incomplete",IF(O75="Incomplete","Incomplete","Complete"))))))))</f>
        <v>Incomplete</v>
      </c>
    </row>
    <row r="76" spans="1:16" x14ac:dyDescent="0.2">
      <c r="A76" s="360" t="s">
        <v>362</v>
      </c>
      <c r="B76" s="361"/>
      <c r="C76" s="361"/>
      <c r="D76" s="361"/>
      <c r="E76" s="361"/>
      <c r="F76" s="361"/>
      <c r="G76" s="361"/>
      <c r="H76" s="361"/>
      <c r="I76" s="361"/>
      <c r="J76" s="361"/>
      <c r="M76" s="54"/>
      <c r="N76" s="54"/>
      <c r="P76" s="54"/>
    </row>
    <row r="77" spans="1:16" x14ac:dyDescent="0.2">
      <c r="A77" s="96">
        <f>'AR6'!A76</f>
        <v>380</v>
      </c>
      <c r="B77" s="110" t="str">
        <f>'AR6'!B76</f>
        <v>Land and land rights</v>
      </c>
      <c r="C77" s="114">
        <f>'AR6'!C76</f>
        <v>0</v>
      </c>
      <c r="D77" s="103">
        <f>'AR6'!D76</f>
        <v>0</v>
      </c>
      <c r="E77" s="103">
        <f>'AR6'!E76</f>
        <v>0</v>
      </c>
      <c r="F77" s="114">
        <f>'AR6'!F76</f>
        <v>0</v>
      </c>
      <c r="G77" s="102"/>
      <c r="H77" s="114">
        <f t="shared" si="1"/>
        <v>0</v>
      </c>
      <c r="I77" s="112"/>
      <c r="J77" s="115">
        <f t="shared" si="11"/>
        <v>0</v>
      </c>
      <c r="M77" s="54" t="str">
        <f t="shared" si="12"/>
        <v>Incomplete</v>
      </c>
      <c r="N77" s="54" t="str">
        <f t="shared" si="13"/>
        <v>Incomplete</v>
      </c>
      <c r="O77" s="51" t="str">
        <f t="shared" si="14"/>
        <v>Incomplete</v>
      </c>
      <c r="P77" s="54"/>
    </row>
    <row r="78" spans="1:16" x14ac:dyDescent="0.2">
      <c r="A78" s="96">
        <f>'AR6'!A77</f>
        <v>381</v>
      </c>
      <c r="B78" s="110" t="str">
        <f>'AR6'!B77</f>
        <v>Structures and improvements</v>
      </c>
      <c r="C78" s="114">
        <f>'AR6'!C77</f>
        <v>0</v>
      </c>
      <c r="D78" s="103">
        <f>'AR6'!D77</f>
        <v>0</v>
      </c>
      <c r="E78" s="103">
        <f>'AR6'!E77</f>
        <v>0</v>
      </c>
      <c r="F78" s="114">
        <f>'AR6'!F77</f>
        <v>0</v>
      </c>
      <c r="G78" s="102"/>
      <c r="H78" s="114">
        <f t="shared" si="1"/>
        <v>0</v>
      </c>
      <c r="I78" s="112"/>
      <c r="J78" s="115">
        <f t="shared" si="11"/>
        <v>0</v>
      </c>
      <c r="M78" s="54" t="str">
        <f t="shared" si="12"/>
        <v>Incomplete</v>
      </c>
      <c r="N78" s="54" t="str">
        <f t="shared" si="13"/>
        <v>Incomplete</v>
      </c>
      <c r="O78" s="51" t="str">
        <f t="shared" si="14"/>
        <v>Incomplete</v>
      </c>
      <c r="P78" s="54"/>
    </row>
    <row r="79" spans="1:16" x14ac:dyDescent="0.2">
      <c r="A79" s="96">
        <f>'AR6'!A78</f>
        <v>382</v>
      </c>
      <c r="B79" s="110" t="str">
        <f>'AR6'!B78</f>
        <v>Computer hardware</v>
      </c>
      <c r="C79" s="114">
        <f>'AR6'!C78</f>
        <v>0</v>
      </c>
      <c r="D79" s="103">
        <f>'AR6'!D78</f>
        <v>0</v>
      </c>
      <c r="E79" s="103">
        <f>'AR6'!E78</f>
        <v>0</v>
      </c>
      <c r="F79" s="114">
        <f>'AR6'!F78</f>
        <v>0</v>
      </c>
      <c r="G79" s="102"/>
      <c r="H79" s="114">
        <f t="shared" si="1"/>
        <v>0</v>
      </c>
      <c r="I79" s="112"/>
      <c r="J79" s="115">
        <f t="shared" si="11"/>
        <v>0</v>
      </c>
      <c r="M79" s="54" t="str">
        <f t="shared" si="12"/>
        <v>Incomplete</v>
      </c>
      <c r="N79" s="54" t="str">
        <f t="shared" si="13"/>
        <v>Incomplete</v>
      </c>
      <c r="O79" s="51" t="str">
        <f t="shared" si="14"/>
        <v>Incomplete</v>
      </c>
      <c r="P79" s="54"/>
    </row>
    <row r="80" spans="1:16" x14ac:dyDescent="0.2">
      <c r="A80" s="96">
        <f>'AR6'!A79</f>
        <v>383</v>
      </c>
      <c r="B80" s="110" t="str">
        <f>'AR6'!B79</f>
        <v>Computer software</v>
      </c>
      <c r="C80" s="114">
        <f>'AR6'!C79</f>
        <v>0</v>
      </c>
      <c r="D80" s="103">
        <f>'AR6'!D79</f>
        <v>0</v>
      </c>
      <c r="E80" s="103">
        <f>'AR6'!E79</f>
        <v>0</v>
      </c>
      <c r="F80" s="114">
        <f>'AR6'!F79</f>
        <v>0</v>
      </c>
      <c r="G80" s="102"/>
      <c r="H80" s="114">
        <f t="shared" si="1"/>
        <v>0</v>
      </c>
      <c r="I80" s="112"/>
      <c r="J80" s="115">
        <f t="shared" si="11"/>
        <v>0</v>
      </c>
      <c r="M80" s="54" t="str">
        <f t="shared" si="12"/>
        <v>Incomplete</v>
      </c>
      <c r="N80" s="54" t="str">
        <f t="shared" si="13"/>
        <v>Incomplete</v>
      </c>
      <c r="O80" s="51" t="str">
        <f t="shared" si="14"/>
        <v>Incomplete</v>
      </c>
      <c r="P80" s="54"/>
    </row>
    <row r="81" spans="1:16" x14ac:dyDescent="0.2">
      <c r="A81" s="96">
        <f>'AR6'!A80</f>
        <v>384</v>
      </c>
      <c r="B81" s="110" t="str">
        <f>'AR6'!B80</f>
        <v>Communications equipment</v>
      </c>
      <c r="C81" s="114">
        <f>'AR6'!C80</f>
        <v>0</v>
      </c>
      <c r="D81" s="103">
        <f>'AR6'!D80</f>
        <v>0</v>
      </c>
      <c r="E81" s="103">
        <f>'AR6'!E80</f>
        <v>0</v>
      </c>
      <c r="F81" s="114">
        <f>'AR6'!F80</f>
        <v>0</v>
      </c>
      <c r="G81" s="102"/>
      <c r="H81" s="114">
        <f t="shared" si="1"/>
        <v>0</v>
      </c>
      <c r="I81" s="112"/>
      <c r="J81" s="115">
        <f t="shared" si="11"/>
        <v>0</v>
      </c>
      <c r="M81" s="54" t="str">
        <f t="shared" si="12"/>
        <v>Incomplete</v>
      </c>
      <c r="N81" s="54" t="str">
        <f t="shared" si="13"/>
        <v>Incomplete</v>
      </c>
      <c r="O81" s="51" t="str">
        <f t="shared" si="14"/>
        <v>Incomplete</v>
      </c>
      <c r="P81" s="54"/>
    </row>
    <row r="82" spans="1:16" x14ac:dyDescent="0.2">
      <c r="A82" s="96">
        <f>'AR6'!A81</f>
        <v>385</v>
      </c>
      <c r="B82" s="110" t="str">
        <f>'AR6'!B81</f>
        <v>Miscellaneous regional transmission and market operation plant</v>
      </c>
      <c r="C82" s="114">
        <f>'AR6'!C81</f>
        <v>0</v>
      </c>
      <c r="D82" s="103">
        <f>'AR6'!D81</f>
        <v>0</v>
      </c>
      <c r="E82" s="103">
        <f>'AR6'!E81</f>
        <v>0</v>
      </c>
      <c r="F82" s="114">
        <f>'AR6'!F81</f>
        <v>0</v>
      </c>
      <c r="G82" s="102"/>
      <c r="H82" s="114">
        <f t="shared" si="1"/>
        <v>0</v>
      </c>
      <c r="I82" s="112"/>
      <c r="J82" s="115">
        <f t="shared" si="11"/>
        <v>0</v>
      </c>
      <c r="M82" s="54" t="str">
        <f t="shared" si="12"/>
        <v>Incomplete</v>
      </c>
      <c r="N82" s="54" t="str">
        <f t="shared" si="13"/>
        <v>Incomplete</v>
      </c>
      <c r="O82" s="51" t="str">
        <f t="shared" si="14"/>
        <v>Incomplete</v>
      </c>
      <c r="P82" s="54"/>
    </row>
    <row r="83" spans="1:16" x14ac:dyDescent="0.2">
      <c r="A83" s="96">
        <f>'AR6'!A82</f>
        <v>386</v>
      </c>
      <c r="B83" s="110" t="str">
        <f>'AR6'!B82</f>
        <v>Asset retirement costs for regional transmission and market operation plant</v>
      </c>
      <c r="C83" s="114">
        <f>'AR6'!C82</f>
        <v>0</v>
      </c>
      <c r="D83" s="103">
        <f>'AR6'!D82</f>
        <v>0</v>
      </c>
      <c r="E83" s="103">
        <f>'AR6'!E82</f>
        <v>0</v>
      </c>
      <c r="F83" s="114">
        <f>'AR6'!F82</f>
        <v>0</v>
      </c>
      <c r="G83" s="102"/>
      <c r="H83" s="114">
        <f t="shared" si="1"/>
        <v>0</v>
      </c>
      <c r="I83" s="112"/>
      <c r="J83" s="115">
        <f t="shared" si="11"/>
        <v>0</v>
      </c>
      <c r="M83" s="54" t="str">
        <f t="shared" si="12"/>
        <v>Incomplete</v>
      </c>
      <c r="N83" s="54" t="str">
        <f t="shared" si="13"/>
        <v>Incomplete</v>
      </c>
      <c r="O83" s="51" t="str">
        <f t="shared" si="14"/>
        <v>Incomplete</v>
      </c>
      <c r="P83" s="54" t="str">
        <f>IF(O77="Incomplete","Incomplete",IF(O78="Incomplete","Incomplete",IF(O79="Incomplete","Incomplete",IF(O80="Incomplete","Incomplete",IF(O81="Incomplete","Incomplete",IF(O82="Incomplete","Incomplete",IF(O83="Incomplete","Incomplete","Complete")))))))</f>
        <v>Incomplete</v>
      </c>
    </row>
    <row r="84" spans="1:16" x14ac:dyDescent="0.2">
      <c r="A84" s="360" t="s">
        <v>365</v>
      </c>
      <c r="B84" s="361"/>
      <c r="C84" s="361"/>
      <c r="D84" s="361"/>
      <c r="E84" s="361"/>
      <c r="F84" s="361"/>
      <c r="G84" s="361"/>
      <c r="H84" s="361"/>
      <c r="I84" s="361"/>
      <c r="J84" s="361"/>
      <c r="M84" s="54"/>
      <c r="N84" s="54"/>
      <c r="P84" s="54"/>
    </row>
    <row r="85" spans="1:16" x14ac:dyDescent="0.2">
      <c r="A85" s="96">
        <f>'AR6'!A84</f>
        <v>389</v>
      </c>
      <c r="B85" s="110" t="str">
        <f>'AR6'!B84</f>
        <v>Land and land rights</v>
      </c>
      <c r="C85" s="114">
        <f>'AR6'!C84</f>
        <v>0</v>
      </c>
      <c r="D85" s="103">
        <f>'AR6'!D84</f>
        <v>0</v>
      </c>
      <c r="E85" s="103">
        <f>'AR6'!E84</f>
        <v>0</v>
      </c>
      <c r="F85" s="114">
        <f>'AR6'!F84</f>
        <v>0</v>
      </c>
      <c r="G85" s="102"/>
      <c r="H85" s="114">
        <f t="shared" si="1"/>
        <v>0</v>
      </c>
      <c r="I85" s="112"/>
      <c r="J85" s="115">
        <f t="shared" si="11"/>
        <v>0</v>
      </c>
      <c r="M85" s="54" t="str">
        <f t="shared" si="12"/>
        <v>Incomplete</v>
      </c>
      <c r="N85" s="54" t="str">
        <f t="shared" si="13"/>
        <v>Incomplete</v>
      </c>
      <c r="O85" s="51" t="str">
        <f t="shared" si="14"/>
        <v>Incomplete</v>
      </c>
      <c r="P85" s="54"/>
    </row>
    <row r="86" spans="1:16" x14ac:dyDescent="0.2">
      <c r="A86" s="96">
        <f>'AR6'!A85</f>
        <v>390</v>
      </c>
      <c r="B86" s="110" t="str">
        <f>'AR6'!B85</f>
        <v>Structures and improvements</v>
      </c>
      <c r="C86" s="114">
        <f>'AR6'!C85</f>
        <v>0</v>
      </c>
      <c r="D86" s="103">
        <f>'AR6'!D85</f>
        <v>0</v>
      </c>
      <c r="E86" s="103">
        <f>'AR6'!E85</f>
        <v>0</v>
      </c>
      <c r="F86" s="114">
        <f>'AR6'!F85</f>
        <v>0</v>
      </c>
      <c r="G86" s="102"/>
      <c r="H86" s="114">
        <f t="shared" si="1"/>
        <v>0</v>
      </c>
      <c r="I86" s="112"/>
      <c r="J86" s="115">
        <f t="shared" si="11"/>
        <v>0</v>
      </c>
      <c r="M86" s="54" t="str">
        <f t="shared" si="12"/>
        <v>Incomplete</v>
      </c>
      <c r="N86" s="54" t="str">
        <f t="shared" si="13"/>
        <v>Incomplete</v>
      </c>
      <c r="O86" s="51" t="str">
        <f t="shared" si="14"/>
        <v>Incomplete</v>
      </c>
      <c r="P86" s="54"/>
    </row>
    <row r="87" spans="1:16" x14ac:dyDescent="0.2">
      <c r="A87" s="96">
        <f>'AR6'!A86</f>
        <v>391</v>
      </c>
      <c r="B87" s="110" t="str">
        <f>'AR6'!B86</f>
        <v>Office furniture and equipment</v>
      </c>
      <c r="C87" s="114">
        <f>'AR6'!C86</f>
        <v>0</v>
      </c>
      <c r="D87" s="103">
        <f>'AR6'!D86</f>
        <v>0</v>
      </c>
      <c r="E87" s="103">
        <f>'AR6'!E86</f>
        <v>0</v>
      </c>
      <c r="F87" s="114">
        <f>'AR6'!F86</f>
        <v>0</v>
      </c>
      <c r="G87" s="102"/>
      <c r="H87" s="114">
        <f t="shared" si="1"/>
        <v>0</v>
      </c>
      <c r="I87" s="112"/>
      <c r="J87" s="115">
        <f t="shared" si="11"/>
        <v>0</v>
      </c>
      <c r="M87" s="54" t="str">
        <f t="shared" si="12"/>
        <v>Incomplete</v>
      </c>
      <c r="N87" s="54" t="str">
        <f t="shared" si="13"/>
        <v>Incomplete</v>
      </c>
      <c r="O87" s="51" t="str">
        <f t="shared" si="14"/>
        <v>Incomplete</v>
      </c>
      <c r="P87" s="54"/>
    </row>
    <row r="88" spans="1:16" x14ac:dyDescent="0.2">
      <c r="A88" s="96">
        <f>'AR6'!A87</f>
        <v>392</v>
      </c>
      <c r="B88" s="110" t="str">
        <f>'AR6'!B87</f>
        <v>Transportation equipment</v>
      </c>
      <c r="C88" s="114">
        <f>'AR6'!C87</f>
        <v>0</v>
      </c>
      <c r="D88" s="103">
        <f>'AR6'!D87</f>
        <v>0</v>
      </c>
      <c r="E88" s="103">
        <f>'AR6'!E87</f>
        <v>0</v>
      </c>
      <c r="F88" s="114">
        <f>'AR6'!F87</f>
        <v>0</v>
      </c>
      <c r="G88" s="102"/>
      <c r="H88" s="114">
        <f t="shared" si="1"/>
        <v>0</v>
      </c>
      <c r="I88" s="112"/>
      <c r="J88" s="115">
        <f t="shared" si="11"/>
        <v>0</v>
      </c>
      <c r="M88" s="54" t="str">
        <f t="shared" si="12"/>
        <v>Incomplete</v>
      </c>
      <c r="N88" s="54" t="str">
        <f t="shared" si="13"/>
        <v>Incomplete</v>
      </c>
      <c r="O88" s="51" t="str">
        <f t="shared" si="14"/>
        <v>Incomplete</v>
      </c>
      <c r="P88" s="54" t="str">
        <f>IF(O85="Incomplete","Incomplete",IF(O86="Incomplete","Incomplete",IF(O87="Incomplete","Incomplete",IF(O88="Incomplete","Incomplete","Complete"))))</f>
        <v>Incomplete</v>
      </c>
    </row>
    <row r="89" spans="1:16" x14ac:dyDescent="0.2">
      <c r="A89" s="96">
        <f>'AR6'!A88</f>
        <v>393</v>
      </c>
      <c r="B89" s="110" t="str">
        <f>'AR6'!B88</f>
        <v>Stores equipment</v>
      </c>
      <c r="C89" s="114">
        <f>'AR6'!C88</f>
        <v>0</v>
      </c>
      <c r="D89" s="103">
        <f>'AR6'!D88</f>
        <v>0</v>
      </c>
      <c r="E89" s="103">
        <f>'AR6'!E88</f>
        <v>0</v>
      </c>
      <c r="F89" s="114">
        <f>'AR6'!F88</f>
        <v>0</v>
      </c>
      <c r="G89" s="102"/>
      <c r="H89" s="114">
        <f t="shared" si="1"/>
        <v>0</v>
      </c>
      <c r="I89" s="112"/>
      <c r="J89" s="115">
        <f t="shared" si="11"/>
        <v>0</v>
      </c>
      <c r="M89" s="54" t="str">
        <f t="shared" si="12"/>
        <v>Incomplete</v>
      </c>
      <c r="N89" s="54" t="str">
        <f t="shared" si="13"/>
        <v>Incomplete</v>
      </c>
      <c r="O89" s="51" t="str">
        <f t="shared" si="14"/>
        <v>Incomplete</v>
      </c>
      <c r="P89" s="54"/>
    </row>
    <row r="90" spans="1:16" x14ac:dyDescent="0.2">
      <c r="A90" s="96">
        <f>'AR6'!A89</f>
        <v>394</v>
      </c>
      <c r="B90" s="110" t="str">
        <f>'AR6'!B89</f>
        <v>Tools, shop and garage equipment</v>
      </c>
      <c r="C90" s="114">
        <f>'AR6'!C89</f>
        <v>0</v>
      </c>
      <c r="D90" s="103">
        <f>'AR6'!D89</f>
        <v>0</v>
      </c>
      <c r="E90" s="103">
        <f>'AR6'!E89</f>
        <v>0</v>
      </c>
      <c r="F90" s="114">
        <f>'AR6'!F89</f>
        <v>0</v>
      </c>
      <c r="G90" s="102"/>
      <c r="H90" s="114">
        <f t="shared" si="1"/>
        <v>0</v>
      </c>
      <c r="I90" s="112"/>
      <c r="J90" s="115">
        <f t="shared" si="11"/>
        <v>0</v>
      </c>
      <c r="M90" s="54" t="str">
        <f t="shared" si="12"/>
        <v>Incomplete</v>
      </c>
      <c r="N90" s="54" t="str">
        <f t="shared" si="13"/>
        <v>Incomplete</v>
      </c>
      <c r="O90" s="51" t="str">
        <f t="shared" si="14"/>
        <v>Incomplete</v>
      </c>
      <c r="P90" s="54"/>
    </row>
    <row r="91" spans="1:16" x14ac:dyDescent="0.2">
      <c r="A91" s="96">
        <f>'AR6'!A90</f>
        <v>395</v>
      </c>
      <c r="B91" s="110" t="str">
        <f>'AR6'!B90</f>
        <v>Laboratory equipment</v>
      </c>
      <c r="C91" s="114">
        <f>'AR6'!C90</f>
        <v>0</v>
      </c>
      <c r="D91" s="103">
        <f>'AR6'!D90</f>
        <v>0</v>
      </c>
      <c r="E91" s="103">
        <f>'AR6'!E90</f>
        <v>0</v>
      </c>
      <c r="F91" s="114">
        <f>'AR6'!F90</f>
        <v>0</v>
      </c>
      <c r="G91" s="102"/>
      <c r="H91" s="114">
        <f t="shared" si="1"/>
        <v>0</v>
      </c>
      <c r="I91" s="112"/>
      <c r="J91" s="115">
        <f t="shared" si="11"/>
        <v>0</v>
      </c>
      <c r="M91" s="54" t="str">
        <f t="shared" si="12"/>
        <v>Incomplete</v>
      </c>
      <c r="N91" s="54" t="str">
        <f t="shared" si="13"/>
        <v>Incomplete</v>
      </c>
      <c r="O91" s="51" t="str">
        <f t="shared" si="14"/>
        <v>Incomplete</v>
      </c>
      <c r="P91" s="54"/>
    </row>
    <row r="92" spans="1:16" x14ac:dyDescent="0.2">
      <c r="A92" s="96">
        <f>'AR6'!A91</f>
        <v>396</v>
      </c>
      <c r="B92" s="110" t="str">
        <f>'AR6'!B91</f>
        <v>Power operated equipment</v>
      </c>
      <c r="C92" s="114">
        <f>'AR6'!C91</f>
        <v>0</v>
      </c>
      <c r="D92" s="103">
        <f>'AR6'!D91</f>
        <v>0</v>
      </c>
      <c r="E92" s="103">
        <f>'AR6'!E91</f>
        <v>0</v>
      </c>
      <c r="F92" s="114">
        <f>'AR6'!F91</f>
        <v>0</v>
      </c>
      <c r="G92" s="102"/>
      <c r="H92" s="114">
        <f t="shared" si="1"/>
        <v>0</v>
      </c>
      <c r="I92" s="112"/>
      <c r="J92" s="115">
        <f t="shared" si="11"/>
        <v>0</v>
      </c>
      <c r="M92" s="54" t="str">
        <f t="shared" si="12"/>
        <v>Incomplete</v>
      </c>
      <c r="N92" s="54" t="str">
        <f t="shared" si="13"/>
        <v>Incomplete</v>
      </c>
      <c r="O92" s="51" t="str">
        <f t="shared" si="14"/>
        <v>Incomplete</v>
      </c>
      <c r="P92" s="54"/>
    </row>
    <row r="93" spans="1:16" x14ac:dyDescent="0.2">
      <c r="A93" s="96">
        <f>'AR6'!A92</f>
        <v>397</v>
      </c>
      <c r="B93" s="110" t="str">
        <f>'AR6'!B92</f>
        <v>Communications equipment</v>
      </c>
      <c r="C93" s="114">
        <f>'AR6'!C92</f>
        <v>0</v>
      </c>
      <c r="D93" s="103">
        <f>'AR6'!D92</f>
        <v>0</v>
      </c>
      <c r="E93" s="103">
        <f>'AR6'!E92</f>
        <v>0</v>
      </c>
      <c r="F93" s="114">
        <f>'AR6'!F92</f>
        <v>0</v>
      </c>
      <c r="G93" s="102"/>
      <c r="H93" s="114">
        <f t="shared" si="1"/>
        <v>0</v>
      </c>
      <c r="I93" s="112"/>
      <c r="J93" s="115">
        <f t="shared" si="11"/>
        <v>0</v>
      </c>
      <c r="M93" s="54" t="str">
        <f t="shared" si="12"/>
        <v>Incomplete</v>
      </c>
      <c r="N93" s="54" t="str">
        <f t="shared" si="13"/>
        <v>Incomplete</v>
      </c>
      <c r="O93" s="51" t="str">
        <f t="shared" si="14"/>
        <v>Incomplete</v>
      </c>
      <c r="P93" s="54"/>
    </row>
    <row r="94" spans="1:16" x14ac:dyDescent="0.2">
      <c r="A94" s="96">
        <f>'AR6'!A93</f>
        <v>398</v>
      </c>
      <c r="B94" s="110" t="str">
        <f>'AR6'!B93</f>
        <v>Miscellaneous equipment</v>
      </c>
      <c r="C94" s="114">
        <f>'AR6'!C93</f>
        <v>0</v>
      </c>
      <c r="D94" s="103">
        <f>'AR6'!D93</f>
        <v>0</v>
      </c>
      <c r="E94" s="103">
        <f>'AR6'!E93</f>
        <v>0</v>
      </c>
      <c r="F94" s="114">
        <f>'AR6'!F93</f>
        <v>0</v>
      </c>
      <c r="G94" s="102"/>
      <c r="H94" s="114">
        <f t="shared" si="1"/>
        <v>0</v>
      </c>
      <c r="I94" s="112"/>
      <c r="J94" s="115">
        <f t="shared" si="11"/>
        <v>0</v>
      </c>
      <c r="M94" s="54" t="str">
        <f t="shared" si="12"/>
        <v>Incomplete</v>
      </c>
      <c r="N94" s="54" t="str">
        <f t="shared" si="13"/>
        <v>Incomplete</v>
      </c>
      <c r="O94" s="51" t="str">
        <f t="shared" si="14"/>
        <v>Incomplete</v>
      </c>
      <c r="P94" s="54"/>
    </row>
    <row r="95" spans="1:16" x14ac:dyDescent="0.2">
      <c r="A95" s="96">
        <f>'AR6'!A94</f>
        <v>399</v>
      </c>
      <c r="B95" s="110" t="str">
        <f>'AR6'!B94</f>
        <v>Other tangible property</v>
      </c>
      <c r="C95" s="114">
        <f>'AR6'!C94</f>
        <v>0</v>
      </c>
      <c r="D95" s="103">
        <f>'AR6'!D94</f>
        <v>0</v>
      </c>
      <c r="E95" s="103">
        <f>'AR6'!E94</f>
        <v>0</v>
      </c>
      <c r="F95" s="114">
        <f>'AR6'!F94</f>
        <v>0</v>
      </c>
      <c r="G95" s="102"/>
      <c r="H95" s="114">
        <f t="shared" si="1"/>
        <v>0</v>
      </c>
      <c r="I95" s="112"/>
      <c r="J95" s="115">
        <f t="shared" si="11"/>
        <v>0</v>
      </c>
      <c r="M95" s="54" t="str">
        <f t="shared" si="12"/>
        <v>Incomplete</v>
      </c>
      <c r="N95" s="54" t="str">
        <f t="shared" si="13"/>
        <v>Incomplete</v>
      </c>
      <c r="O95" s="51" t="str">
        <f t="shared" si="14"/>
        <v>Incomplete</v>
      </c>
      <c r="P95" s="54"/>
    </row>
    <row r="96" spans="1:16" x14ac:dyDescent="0.2">
      <c r="A96" s="96">
        <f>'AR6'!A95</f>
        <v>399.1</v>
      </c>
      <c r="B96" s="110" t="str">
        <f>'AR6'!B95</f>
        <v>Asset retirement costs for general plant</v>
      </c>
      <c r="C96" s="114">
        <f>'AR6'!C95</f>
        <v>0</v>
      </c>
      <c r="D96" s="103">
        <f>'AR6'!D95</f>
        <v>0</v>
      </c>
      <c r="E96" s="103">
        <f>'AR6'!E95</f>
        <v>0</v>
      </c>
      <c r="F96" s="114">
        <f>'AR6'!F95</f>
        <v>0</v>
      </c>
      <c r="G96" s="102"/>
      <c r="H96" s="114">
        <f t="shared" si="1"/>
        <v>0</v>
      </c>
      <c r="I96" s="112"/>
      <c r="J96" s="115">
        <f t="shared" si="11"/>
        <v>0</v>
      </c>
      <c r="M96" s="54" t="str">
        <f t="shared" si="12"/>
        <v>Incomplete</v>
      </c>
      <c r="N96" s="54" t="str">
        <f t="shared" si="13"/>
        <v>Incomplete</v>
      </c>
      <c r="O96" s="51" t="str">
        <f t="shared" si="14"/>
        <v>Incomplete</v>
      </c>
      <c r="P96" s="54" t="str">
        <f>IF(O89="Incomplete","Incomplete",IF(O90="Incomplete","Incomplete",IF(O91="Incomplete","Incomplete",IF(O92="Incomplete","Incomplete",IF(O93="Incomplete","Incomplete",IF(O94="Incomplete","Incomplete",IF(O95="Incomplete","Incomplete",IF(O96="Incomplete","Incomplete","Complete"))))))))</f>
        <v>Incomplete</v>
      </c>
    </row>
    <row r="97" spans="1:16" x14ac:dyDescent="0.2">
      <c r="A97" s="116"/>
      <c r="B97" s="105" t="s">
        <v>420</v>
      </c>
      <c r="C97" s="117">
        <f>SUM(C10:C96)</f>
        <v>0</v>
      </c>
      <c r="D97" s="117">
        <f t="shared" ref="D97:F97" si="15">SUM(D10:D96)</f>
        <v>0</v>
      </c>
      <c r="E97" s="117">
        <f t="shared" ref="E97" si="16">SUM(E10:E96)</f>
        <v>0</v>
      </c>
      <c r="F97" s="117">
        <f t="shared" si="15"/>
        <v>0</v>
      </c>
      <c r="G97" s="117">
        <f t="shared" ref="G97:H97" si="17">SUM(G10:G96)</f>
        <v>0</v>
      </c>
      <c r="H97" s="117">
        <f t="shared" si="17"/>
        <v>0</v>
      </c>
      <c r="I97" s="118"/>
      <c r="J97" s="117">
        <f>SUM(J10:J96)</f>
        <v>0</v>
      </c>
      <c r="K97" s="51" t="str">
        <f>IF(J97&gt;0,J97/H97,"")</f>
        <v/>
      </c>
      <c r="P97" s="51" t="str">
        <f>IF(P12="Incomplete","Incomplete",IF(P21="Incomplete","Incomplete",IF(P29="Incomplete","Incomplete",IF(P38="Incomplete","Incomplete",IF(P48="Incomplete","Incomplete",IF(P59="Incomplete","Incomplete",IF(P67="Incomplete","Incomplete",IF(P75="Incomplete","Incomplete",IF(P83="Incomplete","Incomplete",IF(P88="Incomplete","Incomplete",IF(P96="Incomplete","Incomplete","Complete")))))))))))</f>
        <v>Incomplete</v>
      </c>
    </row>
    <row r="98" spans="1:16" x14ac:dyDescent="0.2">
      <c r="A98" s="54"/>
      <c r="B98" s="119"/>
      <c r="C98" s="120"/>
      <c r="D98" s="120"/>
      <c r="E98" s="120"/>
      <c r="F98" s="120"/>
      <c r="G98" s="120"/>
      <c r="H98" s="120"/>
      <c r="I98" s="80"/>
      <c r="J98" s="121"/>
    </row>
    <row r="99" spans="1:16" x14ac:dyDescent="0.2">
      <c r="A99" s="54"/>
      <c r="B99" s="119"/>
      <c r="C99" s="120"/>
      <c r="D99" s="120"/>
      <c r="E99" s="120"/>
      <c r="F99" s="120"/>
      <c r="G99" s="120"/>
      <c r="H99" s="120"/>
      <c r="I99" s="80"/>
      <c r="J99" s="121"/>
    </row>
    <row r="100" spans="1:16" x14ac:dyDescent="0.2">
      <c r="A100" s="122"/>
      <c r="B100" s="51"/>
      <c r="I100" s="51"/>
      <c r="J100" s="77" t="str">
        <f>"Page "&amp;J101</f>
        <v>Page 8</v>
      </c>
    </row>
    <row r="101" spans="1:16" x14ac:dyDescent="0.2">
      <c r="J101" s="93">
        <f>'AR6'!H101+1</f>
        <v>8</v>
      </c>
    </row>
    <row r="104" spans="1:16" x14ac:dyDescent="0.2">
      <c r="A104" s="357" t="s">
        <v>531</v>
      </c>
      <c r="B104" s="358"/>
      <c r="C104" s="358"/>
      <c r="D104" s="358"/>
      <c r="E104" s="358"/>
      <c r="F104" s="358"/>
      <c r="G104" s="358"/>
      <c r="H104" s="358"/>
      <c r="I104" s="358"/>
      <c r="J104" s="359"/>
    </row>
  </sheetData>
  <sheetProtection algorithmName="SHA-512" hashValue="FtjKyzJX4DXPAVveJymS1iRDclDsArcOmCG9nlfVuIdwIvYODRL2dXC5c8Dtwt8BNJ00Dyse1N3UCBFLlC3vJw==" saltValue="iZzAAMNGAZLxiwRDhg/17g==" spinCount="100000" sheet="1" objects="1" scenarios="1"/>
  <mergeCells count="11">
    <mergeCell ref="A104:J104"/>
    <mergeCell ref="A49:J49"/>
    <mergeCell ref="A60:J60"/>
    <mergeCell ref="A76:J76"/>
    <mergeCell ref="A84:J84"/>
    <mergeCell ref="A39:J39"/>
    <mergeCell ref="A7:J7"/>
    <mergeCell ref="A9:J9"/>
    <mergeCell ref="A13:J13"/>
    <mergeCell ref="A22:J22"/>
    <mergeCell ref="A30:J30"/>
  </mergeCells>
  <conditionalFormatting sqref="G11">
    <cfRule type="cellIs" dxfId="60" priority="11" operator="equal">
      <formula>ISBLANK(g)</formula>
    </cfRule>
  </conditionalFormatting>
  <conditionalFormatting sqref="G12 G14:G21 G23:G29 G31:G38 G40:G48 G50:G59 G61:G75 G77:G83 G85:G96">
    <cfRule type="cellIs" dxfId="59" priority="10" operator="equal">
      <formula>ISBLANK(g)</formula>
    </cfRule>
  </conditionalFormatting>
  <conditionalFormatting sqref="I10">
    <cfRule type="cellIs" dxfId="58" priority="9" operator="equal">
      <formula>ISBLANK(g)</formula>
    </cfRule>
  </conditionalFormatting>
  <conditionalFormatting sqref="D10:E10">
    <cfRule type="cellIs" dxfId="57" priority="16" operator="equal">
      <formula>ISBLANK(g)</formula>
    </cfRule>
  </conditionalFormatting>
  <conditionalFormatting sqref="D11:E12 D14:E21 D23:E29 D31:E38 D40:E46">
    <cfRule type="cellIs" dxfId="56" priority="15" operator="equal">
      <formula>ISBLANK(g)</formula>
    </cfRule>
  </conditionalFormatting>
  <conditionalFormatting sqref="G10">
    <cfRule type="cellIs" dxfId="55" priority="12" operator="equal">
      <formula>ISBLANK(g)</formula>
    </cfRule>
  </conditionalFormatting>
  <conditionalFormatting sqref="I11:I12 I14:I21">
    <cfRule type="cellIs" dxfId="54" priority="8" operator="equal">
      <formula>ISBLANK(g)</formula>
    </cfRule>
  </conditionalFormatting>
  <conditionalFormatting sqref="I24:I26">
    <cfRule type="cellIs" dxfId="53" priority="7" operator="equal">
      <formula>ISBLANK(g)</formula>
    </cfRule>
  </conditionalFormatting>
  <conditionalFormatting sqref="I28:I29 I31:I38 I40:I48 I50:I59 I61:I75 I77:I83 I85:I96">
    <cfRule type="cellIs" dxfId="52" priority="6" operator="equal">
      <formula>ISBLANK(g)</formula>
    </cfRule>
  </conditionalFormatting>
  <conditionalFormatting sqref="D47:E48">
    <cfRule type="cellIs" dxfId="51" priority="4" operator="equal">
      <formula>ISBLANK(g)</formula>
    </cfRule>
  </conditionalFormatting>
  <conditionalFormatting sqref="D50:E59 D61:E75 D77:E83 D85:E96">
    <cfRule type="cellIs" dxfId="50" priority="3" operator="equal">
      <formula>ISBLANK(g)</formula>
    </cfRule>
  </conditionalFormatting>
  <conditionalFormatting sqref="I23">
    <cfRule type="cellIs" dxfId="49" priority="2" operator="equal">
      <formula>ISBLANK(g)</formula>
    </cfRule>
  </conditionalFormatting>
  <conditionalFormatting sqref="I27">
    <cfRule type="cellIs" dxfId="48" priority="1" operator="equal">
      <formula>ISBLANK(g)</formula>
    </cfRule>
  </conditionalFormatting>
  <hyperlinks>
    <hyperlink ref="L8" location="TOC" display="Table of Contents" xr:uid="{00000000-0004-0000-0800-000000000000}"/>
  </hyperlinks>
  <printOptions horizontalCentered="1" verticalCentered="1"/>
  <pageMargins left="0.25" right="0.25" top="0.25" bottom="0.25" header="0" footer="0.3"/>
  <pageSetup scale="60" orientation="portrait" r:id="rId1"/>
  <ignoredErrors>
    <ignoredError sqref="D10:D12 D14:D21 D23:D29 D31:D38 D40:D4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7">
    <tabColor indexed="22"/>
    <pageSetUpPr fitToPage="1"/>
  </sheetPr>
  <dimension ref="A1:J83"/>
  <sheetViews>
    <sheetView zoomScaleNormal="100" zoomScaleSheetLayoutView="100" workbookViewId="0">
      <selection activeCell="C8" sqref="C8"/>
    </sheetView>
  </sheetViews>
  <sheetFormatPr defaultRowHeight="12.75" x14ac:dyDescent="0.2"/>
  <cols>
    <col min="1" max="1" width="52.6640625" style="51" bestFit="1" customWidth="1"/>
    <col min="2" max="2" width="6.5" style="51" customWidth="1"/>
    <col min="3" max="3" width="18.33203125" style="51" customWidth="1"/>
    <col min="4" max="4" width="18.1640625" style="51" customWidth="1"/>
    <col min="5" max="5" width="20" style="51" bestFit="1" customWidth="1"/>
    <col min="6" max="6" width="43.5" style="51" bestFit="1" customWidth="1"/>
    <col min="7" max="7" width="6.6640625" style="51" customWidth="1"/>
    <col min="8" max="8" width="18.83203125" style="51" customWidth="1"/>
    <col min="9" max="9" width="17.6640625" style="51" customWidth="1"/>
    <col min="10" max="254" width="9.33203125" style="51"/>
    <col min="255" max="255" width="17.5" style="51" customWidth="1"/>
    <col min="256" max="256" width="35.83203125" style="51" customWidth="1"/>
    <col min="257" max="257" width="34.33203125" style="51" customWidth="1"/>
    <col min="258" max="258" width="29.5" style="51" customWidth="1"/>
    <col min="259" max="510" width="9.33203125" style="51"/>
    <col min="511" max="511" width="17.5" style="51" customWidth="1"/>
    <col min="512" max="512" width="35.83203125" style="51" customWidth="1"/>
    <col min="513" max="513" width="34.33203125" style="51" customWidth="1"/>
    <col min="514" max="514" width="29.5" style="51" customWidth="1"/>
    <col min="515" max="766" width="9.33203125" style="51"/>
    <col min="767" max="767" width="17.5" style="51" customWidth="1"/>
    <col min="768" max="768" width="35.83203125" style="51" customWidth="1"/>
    <col min="769" max="769" width="34.33203125" style="51" customWidth="1"/>
    <col min="770" max="770" width="29.5" style="51" customWidth="1"/>
    <col min="771" max="1022" width="9.33203125" style="51"/>
    <col min="1023" max="1023" width="17.5" style="51" customWidth="1"/>
    <col min="1024" max="1024" width="35.83203125" style="51" customWidth="1"/>
    <col min="1025" max="1025" width="34.33203125" style="51" customWidth="1"/>
    <col min="1026" max="1026" width="29.5" style="51" customWidth="1"/>
    <col min="1027" max="1278" width="9.33203125" style="51"/>
    <col min="1279" max="1279" width="17.5" style="51" customWidth="1"/>
    <col min="1280" max="1280" width="35.83203125" style="51" customWidth="1"/>
    <col min="1281" max="1281" width="34.33203125" style="51" customWidth="1"/>
    <col min="1282" max="1282" width="29.5" style="51" customWidth="1"/>
    <col min="1283" max="1534" width="9.33203125" style="51"/>
    <col min="1535" max="1535" width="17.5" style="51" customWidth="1"/>
    <col min="1536" max="1536" width="35.83203125" style="51" customWidth="1"/>
    <col min="1537" max="1537" width="34.33203125" style="51" customWidth="1"/>
    <col min="1538" max="1538" width="29.5" style="51" customWidth="1"/>
    <col min="1539" max="1790" width="9.33203125" style="51"/>
    <col min="1791" max="1791" width="17.5" style="51" customWidth="1"/>
    <col min="1792" max="1792" width="35.83203125" style="51" customWidth="1"/>
    <col min="1793" max="1793" width="34.33203125" style="51" customWidth="1"/>
    <col min="1794" max="1794" width="29.5" style="51" customWidth="1"/>
    <col min="1795" max="2046" width="9.33203125" style="51"/>
    <col min="2047" max="2047" width="17.5" style="51" customWidth="1"/>
    <col min="2048" max="2048" width="35.83203125" style="51" customWidth="1"/>
    <col min="2049" max="2049" width="34.33203125" style="51" customWidth="1"/>
    <col min="2050" max="2050" width="29.5" style="51" customWidth="1"/>
    <col min="2051" max="2302" width="9.33203125" style="51"/>
    <col min="2303" max="2303" width="17.5" style="51" customWidth="1"/>
    <col min="2304" max="2304" width="35.83203125" style="51" customWidth="1"/>
    <col min="2305" max="2305" width="34.33203125" style="51" customWidth="1"/>
    <col min="2306" max="2306" width="29.5" style="51" customWidth="1"/>
    <col min="2307" max="2558" width="9.33203125" style="51"/>
    <col min="2559" max="2559" width="17.5" style="51" customWidth="1"/>
    <col min="2560" max="2560" width="35.83203125" style="51" customWidth="1"/>
    <col min="2561" max="2561" width="34.33203125" style="51" customWidth="1"/>
    <col min="2562" max="2562" width="29.5" style="51" customWidth="1"/>
    <col min="2563" max="2814" width="9.33203125" style="51"/>
    <col min="2815" max="2815" width="17.5" style="51" customWidth="1"/>
    <col min="2816" max="2816" width="35.83203125" style="51" customWidth="1"/>
    <col min="2817" max="2817" width="34.33203125" style="51" customWidth="1"/>
    <col min="2818" max="2818" width="29.5" style="51" customWidth="1"/>
    <col min="2819" max="3070" width="9.33203125" style="51"/>
    <col min="3071" max="3071" width="17.5" style="51" customWidth="1"/>
    <col min="3072" max="3072" width="35.83203125" style="51" customWidth="1"/>
    <col min="3073" max="3073" width="34.33203125" style="51" customWidth="1"/>
    <col min="3074" max="3074" width="29.5" style="51" customWidth="1"/>
    <col min="3075" max="3326" width="9.33203125" style="51"/>
    <col min="3327" max="3327" width="17.5" style="51" customWidth="1"/>
    <col min="3328" max="3328" width="35.83203125" style="51" customWidth="1"/>
    <col min="3329" max="3329" width="34.33203125" style="51" customWidth="1"/>
    <col min="3330" max="3330" width="29.5" style="51" customWidth="1"/>
    <col min="3331" max="3582" width="9.33203125" style="51"/>
    <col min="3583" max="3583" width="17.5" style="51" customWidth="1"/>
    <col min="3584" max="3584" width="35.83203125" style="51" customWidth="1"/>
    <col min="3585" max="3585" width="34.33203125" style="51" customWidth="1"/>
    <col min="3586" max="3586" width="29.5" style="51" customWidth="1"/>
    <col min="3587" max="3838" width="9.33203125" style="51"/>
    <col min="3839" max="3839" width="17.5" style="51" customWidth="1"/>
    <col min="3840" max="3840" width="35.83203125" style="51" customWidth="1"/>
    <col min="3841" max="3841" width="34.33203125" style="51" customWidth="1"/>
    <col min="3842" max="3842" width="29.5" style="51" customWidth="1"/>
    <col min="3843" max="4094" width="9.33203125" style="51"/>
    <col min="4095" max="4095" width="17.5" style="51" customWidth="1"/>
    <col min="4096" max="4096" width="35.83203125" style="51" customWidth="1"/>
    <col min="4097" max="4097" width="34.33203125" style="51" customWidth="1"/>
    <col min="4098" max="4098" width="29.5" style="51" customWidth="1"/>
    <col min="4099" max="4350" width="9.33203125" style="51"/>
    <col min="4351" max="4351" width="17.5" style="51" customWidth="1"/>
    <col min="4352" max="4352" width="35.83203125" style="51" customWidth="1"/>
    <col min="4353" max="4353" width="34.33203125" style="51" customWidth="1"/>
    <col min="4354" max="4354" width="29.5" style="51" customWidth="1"/>
    <col min="4355" max="4606" width="9.33203125" style="51"/>
    <col min="4607" max="4607" width="17.5" style="51" customWidth="1"/>
    <col min="4608" max="4608" width="35.83203125" style="51" customWidth="1"/>
    <col min="4609" max="4609" width="34.33203125" style="51" customWidth="1"/>
    <col min="4610" max="4610" width="29.5" style="51" customWidth="1"/>
    <col min="4611" max="4862" width="9.33203125" style="51"/>
    <col min="4863" max="4863" width="17.5" style="51" customWidth="1"/>
    <col min="4864" max="4864" width="35.83203125" style="51" customWidth="1"/>
    <col min="4865" max="4865" width="34.33203125" style="51" customWidth="1"/>
    <col min="4866" max="4866" width="29.5" style="51" customWidth="1"/>
    <col min="4867" max="5118" width="9.33203125" style="51"/>
    <col min="5119" max="5119" width="17.5" style="51" customWidth="1"/>
    <col min="5120" max="5120" width="35.83203125" style="51" customWidth="1"/>
    <col min="5121" max="5121" width="34.33203125" style="51" customWidth="1"/>
    <col min="5122" max="5122" width="29.5" style="51" customWidth="1"/>
    <col min="5123" max="5374" width="9.33203125" style="51"/>
    <col min="5375" max="5375" width="17.5" style="51" customWidth="1"/>
    <col min="5376" max="5376" width="35.83203125" style="51" customWidth="1"/>
    <col min="5377" max="5377" width="34.33203125" style="51" customWidth="1"/>
    <col min="5378" max="5378" width="29.5" style="51" customWidth="1"/>
    <col min="5379" max="5630" width="9.33203125" style="51"/>
    <col min="5631" max="5631" width="17.5" style="51" customWidth="1"/>
    <col min="5632" max="5632" width="35.83203125" style="51" customWidth="1"/>
    <col min="5633" max="5633" width="34.33203125" style="51" customWidth="1"/>
    <col min="5634" max="5634" width="29.5" style="51" customWidth="1"/>
    <col min="5635" max="5886" width="9.33203125" style="51"/>
    <col min="5887" max="5887" width="17.5" style="51" customWidth="1"/>
    <col min="5888" max="5888" width="35.83203125" style="51" customWidth="1"/>
    <col min="5889" max="5889" width="34.33203125" style="51" customWidth="1"/>
    <col min="5890" max="5890" width="29.5" style="51" customWidth="1"/>
    <col min="5891" max="6142" width="9.33203125" style="51"/>
    <col min="6143" max="6143" width="17.5" style="51" customWidth="1"/>
    <col min="6144" max="6144" width="35.83203125" style="51" customWidth="1"/>
    <col min="6145" max="6145" width="34.33203125" style="51" customWidth="1"/>
    <col min="6146" max="6146" width="29.5" style="51" customWidth="1"/>
    <col min="6147" max="6398" width="9.33203125" style="51"/>
    <col min="6399" max="6399" width="17.5" style="51" customWidth="1"/>
    <col min="6400" max="6400" width="35.83203125" style="51" customWidth="1"/>
    <col min="6401" max="6401" width="34.33203125" style="51" customWidth="1"/>
    <col min="6402" max="6402" width="29.5" style="51" customWidth="1"/>
    <col min="6403" max="6654" width="9.33203125" style="51"/>
    <col min="6655" max="6655" width="17.5" style="51" customWidth="1"/>
    <col min="6656" max="6656" width="35.83203125" style="51" customWidth="1"/>
    <col min="6657" max="6657" width="34.33203125" style="51" customWidth="1"/>
    <col min="6658" max="6658" width="29.5" style="51" customWidth="1"/>
    <col min="6659" max="6910" width="9.33203125" style="51"/>
    <col min="6911" max="6911" width="17.5" style="51" customWidth="1"/>
    <col min="6912" max="6912" width="35.83203125" style="51" customWidth="1"/>
    <col min="6913" max="6913" width="34.33203125" style="51" customWidth="1"/>
    <col min="6914" max="6914" width="29.5" style="51" customWidth="1"/>
    <col min="6915" max="7166" width="9.33203125" style="51"/>
    <col min="7167" max="7167" width="17.5" style="51" customWidth="1"/>
    <col min="7168" max="7168" width="35.83203125" style="51" customWidth="1"/>
    <col min="7169" max="7169" width="34.33203125" style="51" customWidth="1"/>
    <col min="7170" max="7170" width="29.5" style="51" customWidth="1"/>
    <col min="7171" max="7422" width="9.33203125" style="51"/>
    <col min="7423" max="7423" width="17.5" style="51" customWidth="1"/>
    <col min="7424" max="7424" width="35.83203125" style="51" customWidth="1"/>
    <col min="7425" max="7425" width="34.33203125" style="51" customWidth="1"/>
    <col min="7426" max="7426" width="29.5" style="51" customWidth="1"/>
    <col min="7427" max="7678" width="9.33203125" style="51"/>
    <col min="7679" max="7679" width="17.5" style="51" customWidth="1"/>
    <col min="7680" max="7680" width="35.83203125" style="51" customWidth="1"/>
    <col min="7681" max="7681" width="34.33203125" style="51" customWidth="1"/>
    <col min="7682" max="7682" width="29.5" style="51" customWidth="1"/>
    <col min="7683" max="7934" width="9.33203125" style="51"/>
    <col min="7935" max="7935" width="17.5" style="51" customWidth="1"/>
    <col min="7936" max="7936" width="35.83203125" style="51" customWidth="1"/>
    <col min="7937" max="7937" width="34.33203125" style="51" customWidth="1"/>
    <col min="7938" max="7938" width="29.5" style="51" customWidth="1"/>
    <col min="7939" max="8190" width="9.33203125" style="51"/>
    <col min="8191" max="8191" width="17.5" style="51" customWidth="1"/>
    <col min="8192" max="8192" width="35.83203125" style="51" customWidth="1"/>
    <col min="8193" max="8193" width="34.33203125" style="51" customWidth="1"/>
    <col min="8194" max="8194" width="29.5" style="51" customWidth="1"/>
    <col min="8195" max="8446" width="9.33203125" style="51"/>
    <col min="8447" max="8447" width="17.5" style="51" customWidth="1"/>
    <col min="8448" max="8448" width="35.83203125" style="51" customWidth="1"/>
    <col min="8449" max="8449" width="34.33203125" style="51" customWidth="1"/>
    <col min="8450" max="8450" width="29.5" style="51" customWidth="1"/>
    <col min="8451" max="8702" width="9.33203125" style="51"/>
    <col min="8703" max="8703" width="17.5" style="51" customWidth="1"/>
    <col min="8704" max="8704" width="35.83203125" style="51" customWidth="1"/>
    <col min="8705" max="8705" width="34.33203125" style="51" customWidth="1"/>
    <col min="8706" max="8706" width="29.5" style="51" customWidth="1"/>
    <col min="8707" max="8958" width="9.33203125" style="51"/>
    <col min="8959" max="8959" width="17.5" style="51" customWidth="1"/>
    <col min="8960" max="8960" width="35.83203125" style="51" customWidth="1"/>
    <col min="8961" max="8961" width="34.33203125" style="51" customWidth="1"/>
    <col min="8962" max="8962" width="29.5" style="51" customWidth="1"/>
    <col min="8963" max="9214" width="9.33203125" style="51"/>
    <col min="9215" max="9215" width="17.5" style="51" customWidth="1"/>
    <col min="9216" max="9216" width="35.83203125" style="51" customWidth="1"/>
    <col min="9217" max="9217" width="34.33203125" style="51" customWidth="1"/>
    <col min="9218" max="9218" width="29.5" style="51" customWidth="1"/>
    <col min="9219" max="9470" width="9.33203125" style="51"/>
    <col min="9471" max="9471" width="17.5" style="51" customWidth="1"/>
    <col min="9472" max="9472" width="35.83203125" style="51" customWidth="1"/>
    <col min="9473" max="9473" width="34.33203125" style="51" customWidth="1"/>
    <col min="9474" max="9474" width="29.5" style="51" customWidth="1"/>
    <col min="9475" max="9726" width="9.33203125" style="51"/>
    <col min="9727" max="9727" width="17.5" style="51" customWidth="1"/>
    <col min="9728" max="9728" width="35.83203125" style="51" customWidth="1"/>
    <col min="9729" max="9729" width="34.33203125" style="51" customWidth="1"/>
    <col min="9730" max="9730" width="29.5" style="51" customWidth="1"/>
    <col min="9731" max="9982" width="9.33203125" style="51"/>
    <col min="9983" max="9983" width="17.5" style="51" customWidth="1"/>
    <col min="9984" max="9984" width="35.83203125" style="51" customWidth="1"/>
    <col min="9985" max="9985" width="34.33203125" style="51" customWidth="1"/>
    <col min="9986" max="9986" width="29.5" style="51" customWidth="1"/>
    <col min="9987" max="10238" width="9.33203125" style="51"/>
    <col min="10239" max="10239" width="17.5" style="51" customWidth="1"/>
    <col min="10240" max="10240" width="35.83203125" style="51" customWidth="1"/>
    <col min="10241" max="10241" width="34.33203125" style="51" customWidth="1"/>
    <col min="10242" max="10242" width="29.5" style="51" customWidth="1"/>
    <col min="10243" max="10494" width="9.33203125" style="51"/>
    <col min="10495" max="10495" width="17.5" style="51" customWidth="1"/>
    <col min="10496" max="10496" width="35.83203125" style="51" customWidth="1"/>
    <col min="10497" max="10497" width="34.33203125" style="51" customWidth="1"/>
    <col min="10498" max="10498" width="29.5" style="51" customWidth="1"/>
    <col min="10499" max="10750" width="9.33203125" style="51"/>
    <col min="10751" max="10751" width="17.5" style="51" customWidth="1"/>
    <col min="10752" max="10752" width="35.83203125" style="51" customWidth="1"/>
    <col min="10753" max="10753" width="34.33203125" style="51" customWidth="1"/>
    <col min="10754" max="10754" width="29.5" style="51" customWidth="1"/>
    <col min="10755" max="11006" width="9.33203125" style="51"/>
    <col min="11007" max="11007" width="17.5" style="51" customWidth="1"/>
    <col min="11008" max="11008" width="35.83203125" style="51" customWidth="1"/>
    <col min="11009" max="11009" width="34.33203125" style="51" customWidth="1"/>
    <col min="11010" max="11010" width="29.5" style="51" customWidth="1"/>
    <col min="11011" max="11262" width="9.33203125" style="51"/>
    <col min="11263" max="11263" width="17.5" style="51" customWidth="1"/>
    <col min="11264" max="11264" width="35.83203125" style="51" customWidth="1"/>
    <col min="11265" max="11265" width="34.33203125" style="51" customWidth="1"/>
    <col min="11266" max="11266" width="29.5" style="51" customWidth="1"/>
    <col min="11267" max="11518" width="9.33203125" style="51"/>
    <col min="11519" max="11519" width="17.5" style="51" customWidth="1"/>
    <col min="11520" max="11520" width="35.83203125" style="51" customWidth="1"/>
    <col min="11521" max="11521" width="34.33203125" style="51" customWidth="1"/>
    <col min="11522" max="11522" width="29.5" style="51" customWidth="1"/>
    <col min="11523" max="11774" width="9.33203125" style="51"/>
    <col min="11775" max="11775" width="17.5" style="51" customWidth="1"/>
    <col min="11776" max="11776" width="35.83203125" style="51" customWidth="1"/>
    <col min="11777" max="11777" width="34.33203125" style="51" customWidth="1"/>
    <col min="11778" max="11778" width="29.5" style="51" customWidth="1"/>
    <col min="11779" max="12030" width="9.33203125" style="51"/>
    <col min="12031" max="12031" width="17.5" style="51" customWidth="1"/>
    <col min="12032" max="12032" width="35.83203125" style="51" customWidth="1"/>
    <col min="12033" max="12033" width="34.33203125" style="51" customWidth="1"/>
    <col min="12034" max="12034" width="29.5" style="51" customWidth="1"/>
    <col min="12035" max="12286" width="9.33203125" style="51"/>
    <col min="12287" max="12287" width="17.5" style="51" customWidth="1"/>
    <col min="12288" max="12288" width="35.83203125" style="51" customWidth="1"/>
    <col min="12289" max="12289" width="34.33203125" style="51" customWidth="1"/>
    <col min="12290" max="12290" width="29.5" style="51" customWidth="1"/>
    <col min="12291" max="12542" width="9.33203125" style="51"/>
    <col min="12543" max="12543" width="17.5" style="51" customWidth="1"/>
    <col min="12544" max="12544" width="35.83203125" style="51" customWidth="1"/>
    <col min="12545" max="12545" width="34.33203125" style="51" customWidth="1"/>
    <col min="12546" max="12546" width="29.5" style="51" customWidth="1"/>
    <col min="12547" max="12798" width="9.33203125" style="51"/>
    <col min="12799" max="12799" width="17.5" style="51" customWidth="1"/>
    <col min="12800" max="12800" width="35.83203125" style="51" customWidth="1"/>
    <col min="12801" max="12801" width="34.33203125" style="51" customWidth="1"/>
    <col min="12802" max="12802" width="29.5" style="51" customWidth="1"/>
    <col min="12803" max="13054" width="9.33203125" style="51"/>
    <col min="13055" max="13055" width="17.5" style="51" customWidth="1"/>
    <col min="13056" max="13056" width="35.83203125" style="51" customWidth="1"/>
    <col min="13057" max="13057" width="34.33203125" style="51" customWidth="1"/>
    <col min="13058" max="13058" width="29.5" style="51" customWidth="1"/>
    <col min="13059" max="13310" width="9.33203125" style="51"/>
    <col min="13311" max="13311" width="17.5" style="51" customWidth="1"/>
    <col min="13312" max="13312" width="35.83203125" style="51" customWidth="1"/>
    <col min="13313" max="13313" width="34.33203125" style="51" customWidth="1"/>
    <col min="13314" max="13314" width="29.5" style="51" customWidth="1"/>
    <col min="13315" max="13566" width="9.33203125" style="51"/>
    <col min="13567" max="13567" width="17.5" style="51" customWidth="1"/>
    <col min="13568" max="13568" width="35.83203125" style="51" customWidth="1"/>
    <col min="13569" max="13569" width="34.33203125" style="51" customWidth="1"/>
    <col min="13570" max="13570" width="29.5" style="51" customWidth="1"/>
    <col min="13571" max="13822" width="9.33203125" style="51"/>
    <col min="13823" max="13823" width="17.5" style="51" customWidth="1"/>
    <col min="13824" max="13824" width="35.83203125" style="51" customWidth="1"/>
    <col min="13825" max="13825" width="34.33203125" style="51" customWidth="1"/>
    <col min="13826" max="13826" width="29.5" style="51" customWidth="1"/>
    <col min="13827" max="14078" width="9.33203125" style="51"/>
    <col min="14079" max="14079" width="17.5" style="51" customWidth="1"/>
    <col min="14080" max="14080" width="35.83203125" style="51" customWidth="1"/>
    <col min="14081" max="14081" width="34.33203125" style="51" customWidth="1"/>
    <col min="14082" max="14082" width="29.5" style="51" customWidth="1"/>
    <col min="14083" max="14334" width="9.33203125" style="51"/>
    <col min="14335" max="14335" width="17.5" style="51" customWidth="1"/>
    <col min="14336" max="14336" width="35.83203125" style="51" customWidth="1"/>
    <col min="14337" max="14337" width="34.33203125" style="51" customWidth="1"/>
    <col min="14338" max="14338" width="29.5" style="51" customWidth="1"/>
    <col min="14339" max="14590" width="9.33203125" style="51"/>
    <col min="14591" max="14591" width="17.5" style="51" customWidth="1"/>
    <col min="14592" max="14592" width="35.83203125" style="51" customWidth="1"/>
    <col min="14593" max="14593" width="34.33203125" style="51" customWidth="1"/>
    <col min="14594" max="14594" width="29.5" style="51" customWidth="1"/>
    <col min="14595" max="14846" width="9.33203125" style="51"/>
    <col min="14847" max="14847" width="17.5" style="51" customWidth="1"/>
    <col min="14848" max="14848" width="35.83203125" style="51" customWidth="1"/>
    <col min="14849" max="14849" width="34.33203125" style="51" customWidth="1"/>
    <col min="14850" max="14850" width="29.5" style="51" customWidth="1"/>
    <col min="14851" max="15102" width="9.33203125" style="51"/>
    <col min="15103" max="15103" width="17.5" style="51" customWidth="1"/>
    <col min="15104" max="15104" width="35.83203125" style="51" customWidth="1"/>
    <col min="15105" max="15105" width="34.33203125" style="51" customWidth="1"/>
    <col min="15106" max="15106" width="29.5" style="51" customWidth="1"/>
    <col min="15107" max="15358" width="9.33203125" style="51"/>
    <col min="15359" max="15359" width="17.5" style="51" customWidth="1"/>
    <col min="15360" max="15360" width="35.83203125" style="51" customWidth="1"/>
    <col min="15361" max="15361" width="34.33203125" style="51" customWidth="1"/>
    <col min="15362" max="15362" width="29.5" style="51" customWidth="1"/>
    <col min="15363" max="15614" width="9.33203125" style="51"/>
    <col min="15615" max="15615" width="17.5" style="51" customWidth="1"/>
    <col min="15616" max="15616" width="35.83203125" style="51" customWidth="1"/>
    <col min="15617" max="15617" width="34.33203125" style="51" customWidth="1"/>
    <col min="15618" max="15618" width="29.5" style="51" customWidth="1"/>
    <col min="15619" max="15870" width="9.33203125" style="51"/>
    <col min="15871" max="15871" width="17.5" style="51" customWidth="1"/>
    <col min="15872" max="15872" width="35.83203125" style="51" customWidth="1"/>
    <col min="15873" max="15873" width="34.33203125" style="51" customWidth="1"/>
    <col min="15874" max="15874" width="29.5" style="51" customWidth="1"/>
    <col min="15875" max="16126" width="9.33203125" style="51"/>
    <col min="16127" max="16127" width="17.5" style="51" customWidth="1"/>
    <col min="16128" max="16128" width="35.83203125" style="51" customWidth="1"/>
    <col min="16129" max="16129" width="34.33203125" style="51" customWidth="1"/>
    <col min="16130" max="16130" width="29.5" style="51" customWidth="1"/>
    <col min="16131" max="16384" width="9.33203125" style="51"/>
  </cols>
  <sheetData>
    <row r="1" spans="1:10" x14ac:dyDescent="0.2">
      <c r="A1" s="123">
        <f>'AR1'!$B$12</f>
        <v>0</v>
      </c>
      <c r="E1" s="53" t="s">
        <v>571</v>
      </c>
      <c r="F1" s="52">
        <f>A1</f>
        <v>0</v>
      </c>
      <c r="J1" s="52" t="str">
        <f>E1</f>
        <v>AR8</v>
      </c>
    </row>
    <row r="2" spans="1:10" x14ac:dyDescent="0.2">
      <c r="A2" s="52" t="s">
        <v>255</v>
      </c>
      <c r="E2" s="53" t="str">
        <f>"Annual Report Page "&amp;D61</f>
        <v>Annual Report Page 9</v>
      </c>
      <c r="F2" s="52" t="str">
        <f>A2</f>
        <v>ELECTRIC UTILITIY ANNUAL REPORT</v>
      </c>
      <c r="J2" s="52" t="str">
        <f>"Annual Report Page "&amp;I61</f>
        <v>Annual Report Page 10</v>
      </c>
    </row>
    <row r="3" spans="1:10" x14ac:dyDescent="0.2">
      <c r="A3" s="52" t="str">
        <f>A7</f>
        <v>BALANCE SHEET ASSETS</v>
      </c>
      <c r="D3" s="77"/>
      <c r="F3" s="52" t="str">
        <f>F7</f>
        <v>BALANCE SHEET LIABILITIES AND OWNERS EQUITY</v>
      </c>
    </row>
    <row r="4" spans="1:10" x14ac:dyDescent="0.2">
      <c r="A4" s="52" t="str">
        <f>IF('AR1'!B19="","",'AR1'!B19)</f>
        <v>12/31/20</v>
      </c>
      <c r="E4" s="1"/>
      <c r="F4" s="52" t="str">
        <f>A4</f>
        <v>12/31/20</v>
      </c>
    </row>
    <row r="5" spans="1:10" x14ac:dyDescent="0.2">
      <c r="C5" s="76"/>
    </row>
    <row r="6" spans="1:10" ht="13.5" thickBot="1" x14ac:dyDescent="0.25">
      <c r="C6" s="76"/>
    </row>
    <row r="7" spans="1:10" ht="13.5" thickBot="1" x14ac:dyDescent="0.25">
      <c r="A7" s="371" t="s">
        <v>309</v>
      </c>
      <c r="B7" s="372"/>
      <c r="C7" s="372"/>
      <c r="D7" s="373"/>
      <c r="E7" s="12" t="s">
        <v>74</v>
      </c>
      <c r="F7" s="371" t="s">
        <v>310</v>
      </c>
      <c r="G7" s="372"/>
      <c r="H7" s="372"/>
      <c r="I7" s="373"/>
    </row>
    <row r="8" spans="1:10" ht="38.25" x14ac:dyDescent="0.2">
      <c r="A8" s="124" t="s">
        <v>316</v>
      </c>
      <c r="B8" s="125"/>
      <c r="C8" s="126" t="str">
        <f>"Balance at Beginning of Year " &amp;"("&amp;YEAR('AR1'!B19)&amp;")"</f>
        <v>Balance at Beginning of Year (2020)</v>
      </c>
      <c r="D8" s="126" t="str">
        <f>"Balance at End of Year " &amp;"("&amp;YEAR('AR1'!B19)&amp;")"</f>
        <v>Balance at End of Year (2020)</v>
      </c>
      <c r="E8" s="51" t="str">
        <f>IF(C62&lt;-5,"Does not balance",IF(C62&gt;5,"Does not balance",""))</f>
        <v/>
      </c>
      <c r="F8" s="127" t="s">
        <v>377</v>
      </c>
      <c r="G8" s="128"/>
      <c r="H8" s="129" t="str">
        <f>C8</f>
        <v>Balance at Beginning of Year (2020)</v>
      </c>
      <c r="I8" s="129" t="str">
        <f>D8</f>
        <v>Balance at End of Year (2020)</v>
      </c>
    </row>
    <row r="9" spans="1:10" x14ac:dyDescent="0.2">
      <c r="A9" s="130" t="s">
        <v>317</v>
      </c>
      <c r="B9" s="130"/>
      <c r="C9" s="131"/>
      <c r="D9" s="131"/>
      <c r="E9" s="51" t="str">
        <f>IF(D62&lt;-5,"Does not balance",IF(D62&gt;5,"Does not balance",""))</f>
        <v/>
      </c>
      <c r="F9" s="132" t="s">
        <v>84</v>
      </c>
      <c r="G9" s="132"/>
      <c r="H9" s="133"/>
      <c r="I9" s="133"/>
    </row>
    <row r="10" spans="1:10" x14ac:dyDescent="0.2">
      <c r="A10" s="134" t="s">
        <v>382</v>
      </c>
      <c r="B10" s="135"/>
      <c r="C10" s="98">
        <f>'AR6'!C96</f>
        <v>0</v>
      </c>
      <c r="D10" s="98">
        <f>'AR6'!F96</f>
        <v>0</v>
      </c>
      <c r="F10" s="136" t="s">
        <v>402</v>
      </c>
      <c r="G10" s="137"/>
      <c r="H10" s="138"/>
      <c r="I10" s="138"/>
    </row>
    <row r="11" spans="1:10" x14ac:dyDescent="0.2">
      <c r="A11" s="134" t="s">
        <v>383</v>
      </c>
      <c r="B11" s="135"/>
      <c r="C11" s="102"/>
      <c r="D11" s="102">
        <f>-'AR6'!G96</f>
        <v>0</v>
      </c>
      <c r="F11" s="136" t="s">
        <v>403</v>
      </c>
      <c r="G11" s="137"/>
      <c r="H11" s="139"/>
      <c r="I11" s="139"/>
    </row>
    <row r="12" spans="1:10" x14ac:dyDescent="0.2">
      <c r="A12" s="134" t="s">
        <v>384</v>
      </c>
      <c r="B12" s="135"/>
      <c r="C12" s="102"/>
      <c r="D12" s="102"/>
      <c r="F12" s="136" t="s">
        <v>401</v>
      </c>
      <c r="G12" s="137"/>
      <c r="H12" s="139"/>
      <c r="I12" s="139"/>
    </row>
    <row r="13" spans="1:10" x14ac:dyDescent="0.2">
      <c r="A13" s="140" t="s">
        <v>385</v>
      </c>
      <c r="B13" s="135"/>
      <c r="C13" s="102"/>
      <c r="D13" s="102"/>
      <c r="F13" s="136" t="s">
        <v>404</v>
      </c>
      <c r="G13" s="137"/>
      <c r="H13" s="139"/>
      <c r="I13" s="139"/>
    </row>
    <row r="14" spans="1:10" x14ac:dyDescent="0.2">
      <c r="A14" s="134" t="s">
        <v>386</v>
      </c>
      <c r="B14" s="135"/>
      <c r="C14" s="102"/>
      <c r="D14" s="102"/>
      <c r="F14" s="136" t="s">
        <v>405</v>
      </c>
      <c r="G14" s="137"/>
      <c r="H14" s="139"/>
      <c r="I14" s="139"/>
    </row>
    <row r="15" spans="1:10" x14ac:dyDescent="0.2">
      <c r="A15" s="81" t="s">
        <v>378</v>
      </c>
      <c r="B15" s="141"/>
      <c r="C15" s="142">
        <f>SUM(C10:C14)</f>
        <v>0</v>
      </c>
      <c r="D15" s="142">
        <f>SUM(D10:D14)</f>
        <v>0</v>
      </c>
      <c r="F15" s="136" t="s">
        <v>406</v>
      </c>
      <c r="G15" s="137"/>
      <c r="H15" s="139"/>
      <c r="I15" s="139"/>
    </row>
    <row r="16" spans="1:10" x14ac:dyDescent="0.2">
      <c r="A16" s="66"/>
      <c r="B16" s="141"/>
      <c r="C16" s="98"/>
      <c r="D16" s="98"/>
      <c r="F16" s="136" t="s">
        <v>407</v>
      </c>
      <c r="G16" s="137"/>
      <c r="H16" s="139"/>
      <c r="I16" s="139"/>
    </row>
    <row r="17" spans="1:9" x14ac:dyDescent="0.2">
      <c r="A17" s="130" t="s">
        <v>318</v>
      </c>
      <c r="B17" s="141"/>
      <c r="C17" s="98"/>
      <c r="D17" s="98"/>
      <c r="F17" s="136" t="s">
        <v>408</v>
      </c>
      <c r="G17" s="137"/>
      <c r="H17" s="139"/>
      <c r="I17" s="139"/>
    </row>
    <row r="18" spans="1:9" x14ac:dyDescent="0.2">
      <c r="A18" s="143" t="s">
        <v>388</v>
      </c>
      <c r="B18" s="144"/>
      <c r="C18" s="102"/>
      <c r="D18" s="102"/>
      <c r="F18" s="136" t="s">
        <v>409</v>
      </c>
      <c r="G18" s="137"/>
      <c r="H18" s="139"/>
      <c r="I18" s="139"/>
    </row>
    <row r="19" spans="1:9" x14ac:dyDescent="0.2">
      <c r="A19" s="145" t="s">
        <v>389</v>
      </c>
      <c r="B19" s="146"/>
      <c r="C19" s="102"/>
      <c r="D19" s="102"/>
      <c r="F19" s="136" t="s">
        <v>422</v>
      </c>
      <c r="G19" s="137"/>
      <c r="H19" s="139"/>
      <c r="I19" s="139"/>
    </row>
    <row r="20" spans="1:9" x14ac:dyDescent="0.2">
      <c r="A20" s="134" t="s">
        <v>390</v>
      </c>
      <c r="B20" s="146"/>
      <c r="C20" s="102"/>
      <c r="D20" s="102"/>
      <c r="F20" s="136" t="s">
        <v>412</v>
      </c>
      <c r="G20" s="137"/>
      <c r="H20" s="139"/>
      <c r="I20" s="139"/>
    </row>
    <row r="21" spans="1:9" x14ac:dyDescent="0.2">
      <c r="A21" s="134" t="s">
        <v>391</v>
      </c>
      <c r="B21" s="144"/>
      <c r="C21" s="102"/>
      <c r="D21" s="102"/>
      <c r="F21" s="136" t="s">
        <v>411</v>
      </c>
      <c r="G21" s="137"/>
      <c r="H21" s="139"/>
      <c r="I21" s="139"/>
    </row>
    <row r="22" spans="1:9" x14ac:dyDescent="0.2">
      <c r="A22" s="147" t="s">
        <v>379</v>
      </c>
      <c r="B22" s="144"/>
      <c r="C22" s="102"/>
      <c r="D22" s="102"/>
      <c r="F22" s="148" t="s">
        <v>85</v>
      </c>
      <c r="G22" s="149"/>
      <c r="H22" s="150">
        <f>SUM(H10:H21)</f>
        <v>0</v>
      </c>
      <c r="I22" s="150">
        <f>SUM(I10:I21)</f>
        <v>0</v>
      </c>
    </row>
    <row r="23" spans="1:9" x14ac:dyDescent="0.2">
      <c r="A23" s="151" t="s">
        <v>392</v>
      </c>
      <c r="B23" s="152"/>
      <c r="C23" s="153">
        <f>SUM(C18:C22)</f>
        <v>0</v>
      </c>
      <c r="D23" s="153">
        <f>SUM(D18:D22)</f>
        <v>0</v>
      </c>
      <c r="F23" s="148"/>
      <c r="G23" s="149"/>
      <c r="H23" s="150"/>
      <c r="I23" s="150"/>
    </row>
    <row r="24" spans="1:9" x14ac:dyDescent="0.2">
      <c r="A24" s="151"/>
      <c r="B24" s="152"/>
      <c r="C24" s="153"/>
      <c r="D24" s="154"/>
      <c r="F24" s="155" t="s">
        <v>86</v>
      </c>
      <c r="G24" s="155"/>
      <c r="H24" s="156"/>
      <c r="I24" s="156"/>
    </row>
    <row r="25" spans="1:9" x14ac:dyDescent="0.2">
      <c r="A25" s="157" t="s">
        <v>81</v>
      </c>
      <c r="B25" s="157"/>
      <c r="C25" s="158"/>
      <c r="D25" s="158"/>
      <c r="F25" s="97" t="s">
        <v>417</v>
      </c>
      <c r="G25" s="133"/>
      <c r="H25" s="138"/>
      <c r="I25" s="138"/>
    </row>
    <row r="26" spans="1:9" x14ac:dyDescent="0.2">
      <c r="A26" s="145" t="s">
        <v>381</v>
      </c>
      <c r="B26" s="159"/>
      <c r="C26" s="98"/>
      <c r="D26" s="99"/>
      <c r="F26" s="133"/>
      <c r="G26" s="133"/>
      <c r="H26" s="160"/>
      <c r="I26" s="160"/>
    </row>
    <row r="27" spans="1:9" x14ac:dyDescent="0.2">
      <c r="A27" s="145" t="s">
        <v>387</v>
      </c>
      <c r="B27" s="159"/>
      <c r="C27" s="102"/>
      <c r="D27" s="102"/>
      <c r="F27" s="155" t="s">
        <v>87</v>
      </c>
      <c r="G27" s="155"/>
      <c r="H27" s="133"/>
      <c r="I27" s="133"/>
    </row>
    <row r="28" spans="1:9" x14ac:dyDescent="0.2">
      <c r="A28" s="145" t="s">
        <v>393</v>
      </c>
      <c r="B28" s="159"/>
      <c r="C28" s="102"/>
      <c r="D28" s="102"/>
      <c r="F28" s="97" t="s">
        <v>416</v>
      </c>
      <c r="G28" s="133"/>
      <c r="H28" s="138"/>
      <c r="I28" s="138"/>
    </row>
    <row r="29" spans="1:9" x14ac:dyDescent="0.2">
      <c r="A29" s="145" t="s">
        <v>394</v>
      </c>
      <c r="B29" s="159"/>
      <c r="C29" s="102"/>
      <c r="D29" s="102"/>
      <c r="F29" s="136" t="s">
        <v>410</v>
      </c>
      <c r="G29" s="133"/>
      <c r="H29" s="139"/>
      <c r="I29" s="139"/>
    </row>
    <row r="30" spans="1:9" x14ac:dyDescent="0.2">
      <c r="A30" s="145" t="s">
        <v>395</v>
      </c>
      <c r="B30" s="159"/>
      <c r="C30" s="102"/>
      <c r="D30" s="102"/>
      <c r="F30" s="97" t="s">
        <v>423</v>
      </c>
      <c r="G30" s="133"/>
      <c r="H30" s="139"/>
      <c r="I30" s="139"/>
    </row>
    <row r="31" spans="1:9" x14ac:dyDescent="0.2">
      <c r="A31" s="145" t="s">
        <v>397</v>
      </c>
      <c r="B31" s="159"/>
      <c r="C31" s="102"/>
      <c r="D31" s="102"/>
      <c r="F31" s="97" t="s">
        <v>424</v>
      </c>
      <c r="G31" s="133"/>
      <c r="H31" s="139"/>
      <c r="I31" s="139"/>
    </row>
    <row r="32" spans="1:9" x14ac:dyDescent="0.2">
      <c r="A32" s="145" t="s">
        <v>398</v>
      </c>
      <c r="B32" s="159"/>
      <c r="C32" s="102"/>
      <c r="D32" s="102"/>
      <c r="F32" s="97" t="s">
        <v>425</v>
      </c>
      <c r="G32" s="133"/>
      <c r="H32" s="139"/>
      <c r="I32" s="139"/>
    </row>
    <row r="33" spans="1:9" x14ac:dyDescent="0.2">
      <c r="A33" s="145" t="s">
        <v>399</v>
      </c>
      <c r="B33" s="159"/>
      <c r="C33" s="102"/>
      <c r="D33" s="102"/>
      <c r="F33" s="97" t="s">
        <v>426</v>
      </c>
      <c r="G33" s="133"/>
      <c r="H33" s="139"/>
      <c r="I33" s="139"/>
    </row>
    <row r="34" spans="1:9" x14ac:dyDescent="0.2">
      <c r="A34" s="145" t="s">
        <v>400</v>
      </c>
      <c r="B34" s="159"/>
      <c r="C34" s="102"/>
      <c r="D34" s="102"/>
      <c r="F34" s="97" t="s">
        <v>427</v>
      </c>
      <c r="G34" s="133"/>
      <c r="H34" s="139"/>
      <c r="I34" s="139"/>
    </row>
    <row r="35" spans="1:9" x14ac:dyDescent="0.2">
      <c r="A35" s="145" t="s">
        <v>396</v>
      </c>
      <c r="B35" s="159"/>
      <c r="C35" s="102"/>
      <c r="D35" s="102"/>
      <c r="F35" s="97" t="s">
        <v>431</v>
      </c>
      <c r="G35" s="133"/>
      <c r="H35" s="139"/>
      <c r="I35" s="139"/>
    </row>
    <row r="36" spans="1:9" x14ac:dyDescent="0.2">
      <c r="A36" s="161" t="s">
        <v>82</v>
      </c>
      <c r="B36" s="162"/>
      <c r="C36" s="163">
        <f>SUM(C26:C35)</f>
        <v>0</v>
      </c>
      <c r="D36" s="163">
        <f>SUM(D26:D35)</f>
        <v>0</v>
      </c>
      <c r="F36" s="97" t="s">
        <v>432</v>
      </c>
      <c r="G36" s="133"/>
      <c r="H36" s="139"/>
      <c r="I36" s="139"/>
    </row>
    <row r="37" spans="1:9" ht="13.5" thickBot="1" x14ac:dyDescent="0.25">
      <c r="A37" s="161" t="s">
        <v>380</v>
      </c>
      <c r="B37" s="161"/>
      <c r="C37" s="164">
        <f>C15+C23+C36</f>
        <v>0</v>
      </c>
      <c r="D37" s="164">
        <f>D23+D36</f>
        <v>0</v>
      </c>
      <c r="F37" s="97" t="s">
        <v>428</v>
      </c>
      <c r="G37" s="133"/>
      <c r="H37" s="139"/>
      <c r="I37" s="139"/>
    </row>
    <row r="38" spans="1:9" ht="13.5" thickTop="1" x14ac:dyDescent="0.2">
      <c r="F38" s="97" t="s">
        <v>429</v>
      </c>
      <c r="G38" s="133"/>
      <c r="H38" s="139"/>
      <c r="I38" s="139"/>
    </row>
    <row r="39" spans="1:9" x14ac:dyDescent="0.2">
      <c r="F39" s="97" t="s">
        <v>430</v>
      </c>
      <c r="G39" s="133"/>
      <c r="H39" s="139"/>
      <c r="I39" s="139"/>
    </row>
    <row r="40" spans="1:9" x14ac:dyDescent="0.2">
      <c r="A40" s="165"/>
      <c r="B40" s="165"/>
      <c r="C40" s="166"/>
      <c r="D40" s="166"/>
      <c r="F40" s="148" t="s">
        <v>88</v>
      </c>
      <c r="G40" s="148"/>
      <c r="H40" s="167">
        <f>SUM(H28:H39)</f>
        <v>0</v>
      </c>
      <c r="I40" s="167">
        <f>SUM(I28:I39)</f>
        <v>0</v>
      </c>
    </row>
    <row r="41" spans="1:9" x14ac:dyDescent="0.2">
      <c r="A41" s="165"/>
      <c r="B41" s="165"/>
      <c r="C41" s="168"/>
      <c r="D41" s="168"/>
      <c r="F41" s="148" t="s">
        <v>89</v>
      </c>
      <c r="G41" s="148"/>
      <c r="H41" s="169">
        <f>H22+H25+H40</f>
        <v>0</v>
      </c>
      <c r="I41" s="169">
        <f>I40+I25+I22</f>
        <v>0</v>
      </c>
    </row>
    <row r="42" spans="1:9" ht="12.75" customHeight="1" x14ac:dyDescent="0.2">
      <c r="F42" s="148"/>
      <c r="G42" s="148"/>
      <c r="H42" s="170"/>
      <c r="I42" s="170"/>
    </row>
    <row r="43" spans="1:9" x14ac:dyDescent="0.2">
      <c r="A43" s="82"/>
      <c r="B43" s="82"/>
      <c r="C43" s="82"/>
      <c r="D43" s="82"/>
      <c r="F43" s="155" t="s">
        <v>90</v>
      </c>
      <c r="G43" s="155"/>
      <c r="H43" s="133"/>
      <c r="I43" s="133"/>
    </row>
    <row r="44" spans="1:9" x14ac:dyDescent="0.2">
      <c r="A44" s="171"/>
      <c r="B44" s="171"/>
      <c r="C44" s="171"/>
      <c r="D44" s="171"/>
      <c r="F44" s="97" t="s">
        <v>413</v>
      </c>
      <c r="G44" s="133"/>
      <c r="H44" s="138"/>
      <c r="I44" s="138"/>
    </row>
    <row r="45" spans="1:9" x14ac:dyDescent="0.2">
      <c r="A45" s="172"/>
      <c r="B45" s="172"/>
      <c r="C45" s="172"/>
      <c r="D45" s="172"/>
      <c r="F45" s="97" t="s">
        <v>414</v>
      </c>
      <c r="G45" s="133"/>
      <c r="H45" s="139"/>
      <c r="I45" s="139"/>
    </row>
    <row r="46" spans="1:9" x14ac:dyDescent="0.2">
      <c r="A46" s="171"/>
      <c r="B46" s="171"/>
      <c r="C46" s="171"/>
      <c r="D46" s="171"/>
      <c r="E46" s="171"/>
      <c r="F46" s="97" t="s">
        <v>415</v>
      </c>
      <c r="G46" s="133"/>
      <c r="H46" s="139"/>
      <c r="I46" s="139"/>
    </row>
    <row r="47" spans="1:9" x14ac:dyDescent="0.2">
      <c r="A47" s="171"/>
      <c r="B47" s="171"/>
      <c r="C47" s="171"/>
      <c r="D47" s="171"/>
      <c r="E47" s="171"/>
      <c r="F47" s="97" t="s">
        <v>418</v>
      </c>
      <c r="G47" s="133"/>
      <c r="H47" s="139"/>
      <c r="I47" s="139"/>
    </row>
    <row r="48" spans="1:9" x14ac:dyDescent="0.2">
      <c r="A48" s="171"/>
      <c r="B48" s="171"/>
      <c r="C48" s="171"/>
      <c r="D48" s="171"/>
      <c r="E48" s="171"/>
      <c r="F48" s="97" t="s">
        <v>419</v>
      </c>
      <c r="G48" s="133"/>
      <c r="H48" s="139"/>
      <c r="I48" s="139"/>
    </row>
    <row r="49" spans="1:10" x14ac:dyDescent="0.2">
      <c r="A49" s="171"/>
      <c r="B49" s="171"/>
      <c r="C49" s="171"/>
      <c r="D49" s="171"/>
      <c r="E49" s="171"/>
      <c r="F49" s="97" t="s">
        <v>421</v>
      </c>
      <c r="G49" s="133"/>
      <c r="H49" s="139"/>
      <c r="I49" s="139"/>
    </row>
    <row r="50" spans="1:10" x14ac:dyDescent="0.2">
      <c r="A50" s="165"/>
      <c r="F50" s="148" t="s">
        <v>91</v>
      </c>
      <c r="G50" s="148"/>
      <c r="H50" s="169">
        <f>SUM(H44:H49)</f>
        <v>0</v>
      </c>
      <c r="I50" s="169">
        <f>SUM(I44:I49)</f>
        <v>0</v>
      </c>
    </row>
    <row r="51" spans="1:10" x14ac:dyDescent="0.2">
      <c r="A51" s="173"/>
      <c r="F51" s="148" t="s">
        <v>92</v>
      </c>
      <c r="G51" s="148"/>
      <c r="H51" s="174">
        <f>H50+H41</f>
        <v>0</v>
      </c>
      <c r="I51" s="174">
        <f>I50+I41</f>
        <v>0</v>
      </c>
    </row>
    <row r="52" spans="1:10" x14ac:dyDescent="0.2">
      <c r="A52" s="173"/>
      <c r="F52" s="175"/>
      <c r="G52" s="175"/>
      <c r="H52" s="176"/>
      <c r="I52" s="176"/>
    </row>
    <row r="53" spans="1:10" x14ac:dyDescent="0.2">
      <c r="A53" s="177"/>
    </row>
    <row r="54" spans="1:10" ht="12.75" customHeight="1" x14ac:dyDescent="0.2">
      <c r="A54" s="178"/>
      <c r="G54" s="82"/>
      <c r="H54" s="82"/>
      <c r="I54" s="82"/>
      <c r="J54" s="82"/>
    </row>
    <row r="55" spans="1:10" x14ac:dyDescent="0.2">
      <c r="A55" s="178"/>
      <c r="F55" s="82"/>
      <c r="G55" s="82"/>
      <c r="H55" s="82"/>
      <c r="I55" s="82"/>
      <c r="J55" s="82"/>
    </row>
    <row r="56" spans="1:10" x14ac:dyDescent="0.2">
      <c r="A56" s="178"/>
    </row>
    <row r="57" spans="1:10" x14ac:dyDescent="0.2">
      <c r="A57" s="178"/>
      <c r="F57" s="374" t="s">
        <v>140</v>
      </c>
      <c r="G57" s="375"/>
      <c r="H57" s="375"/>
      <c r="I57" s="376"/>
      <c r="J57" s="119"/>
    </row>
    <row r="58" spans="1:10" x14ac:dyDescent="0.2">
      <c r="A58" s="178"/>
      <c r="B58" s="178"/>
      <c r="C58" s="179"/>
      <c r="D58" s="179"/>
      <c r="F58" s="377"/>
      <c r="G58" s="378"/>
      <c r="H58" s="378"/>
      <c r="I58" s="379"/>
    </row>
    <row r="59" spans="1:10" x14ac:dyDescent="0.2">
      <c r="A59" s="178"/>
      <c r="B59" s="178"/>
      <c r="C59" s="179"/>
      <c r="D59" s="179"/>
    </row>
    <row r="60" spans="1:10" x14ac:dyDescent="0.2">
      <c r="A60" s="178"/>
      <c r="B60" s="178"/>
      <c r="C60" s="179"/>
      <c r="D60" s="180" t="str">
        <f>"Page "&amp;D61</f>
        <v>Page 9</v>
      </c>
      <c r="I60" s="77" t="str">
        <f>"Page "&amp;I61</f>
        <v>Page 10</v>
      </c>
    </row>
    <row r="61" spans="1:10" x14ac:dyDescent="0.2">
      <c r="A61" s="181"/>
      <c r="B61" s="173"/>
      <c r="C61" s="54"/>
      <c r="D61" s="51">
        <f>'AR7'!J101+1</f>
        <v>9</v>
      </c>
      <c r="I61" s="51">
        <f>D61+1</f>
        <v>10</v>
      </c>
    </row>
    <row r="62" spans="1:10" x14ac:dyDescent="0.2">
      <c r="A62" s="182"/>
      <c r="B62" s="183" t="s">
        <v>124</v>
      </c>
      <c r="C62" s="184">
        <f>C37-H51</f>
        <v>0</v>
      </c>
      <c r="D62" s="184">
        <f>D37-I51</f>
        <v>0</v>
      </c>
      <c r="F62" s="175"/>
      <c r="G62" s="175"/>
      <c r="H62" s="175"/>
      <c r="I62" s="175"/>
    </row>
    <row r="63" spans="1:10" x14ac:dyDescent="0.2">
      <c r="A63" s="79"/>
      <c r="B63" s="177"/>
      <c r="C63" s="79"/>
      <c r="D63" s="79"/>
      <c r="F63" s="86"/>
      <c r="G63" s="86"/>
      <c r="H63" s="86"/>
      <c r="I63" s="86"/>
    </row>
    <row r="64" spans="1:10" x14ac:dyDescent="0.2">
      <c r="A64" s="79"/>
      <c r="B64" s="178"/>
      <c r="C64" s="120"/>
      <c r="D64" s="120"/>
      <c r="F64" s="86"/>
      <c r="H64" s="86"/>
    </row>
    <row r="65" spans="1:10" x14ac:dyDescent="0.2">
      <c r="A65" s="182"/>
      <c r="B65" s="178"/>
      <c r="C65" s="179"/>
      <c r="D65" s="179"/>
    </row>
    <row r="66" spans="1:10" ht="12.75" customHeight="1" x14ac:dyDescent="0.2">
      <c r="A66" s="362" t="s">
        <v>531</v>
      </c>
      <c r="B66" s="363"/>
      <c r="C66" s="363"/>
      <c r="D66" s="364"/>
      <c r="F66" s="362" t="s">
        <v>531</v>
      </c>
      <c r="G66" s="363"/>
      <c r="H66" s="363"/>
      <c r="I66" s="364"/>
    </row>
    <row r="67" spans="1:10" x14ac:dyDescent="0.2">
      <c r="A67" s="368"/>
      <c r="B67" s="369"/>
      <c r="C67" s="369"/>
      <c r="D67" s="370"/>
      <c r="F67" s="368"/>
      <c r="G67" s="369"/>
      <c r="H67" s="369"/>
      <c r="I67" s="370"/>
    </row>
    <row r="68" spans="1:10" x14ac:dyDescent="0.2">
      <c r="A68" s="79"/>
      <c r="B68" s="79"/>
      <c r="C68" s="179"/>
      <c r="D68" s="179"/>
    </row>
    <row r="69" spans="1:10" x14ac:dyDescent="0.2">
      <c r="A69" s="79"/>
      <c r="B69" s="79"/>
      <c r="C69" s="179"/>
      <c r="D69" s="179"/>
    </row>
    <row r="70" spans="1:10" hidden="1" x14ac:dyDescent="0.2">
      <c r="A70" s="79"/>
      <c r="B70" s="79"/>
      <c r="C70" s="179" t="str">
        <f>IF(C37=0,"Incomplete","Complete")</f>
        <v>Incomplete</v>
      </c>
      <c r="D70" s="179" t="str">
        <f>IF(D37=0,"Incomplete","Complete")</f>
        <v>Incomplete</v>
      </c>
      <c r="H70" s="51" t="str">
        <f>IF(H51=0,"Incomplete","Complete")</f>
        <v>Incomplete</v>
      </c>
      <c r="I70" s="51" t="str">
        <f>IF(I51=0,"Incomplete","Complete")</f>
        <v>Incomplete</v>
      </c>
    </row>
    <row r="71" spans="1:10" hidden="1" x14ac:dyDescent="0.2">
      <c r="A71" s="79"/>
      <c r="B71" s="79"/>
      <c r="C71" s="179"/>
      <c r="D71" s="179" t="str">
        <f>IF(C70="Incomplete","Incomplete",IF(D70="Incomplete","Incomplete","Complete"))</f>
        <v>Incomplete</v>
      </c>
      <c r="I71" s="51" t="str">
        <f>IF(H70="Incomplete","Incomplete",IF(I70="Incomplete","Incomplete","Complete"))</f>
        <v>Incomplete</v>
      </c>
      <c r="J71" s="51" t="str">
        <f>IF(D71="Incomplete","Incomplete",IF(I71="Incomplete","Incomplete","Complete"))</f>
        <v>Incomplete</v>
      </c>
    </row>
    <row r="72" spans="1:10" x14ac:dyDescent="0.2">
      <c r="A72" s="181"/>
      <c r="B72" s="181"/>
      <c r="C72" s="185"/>
      <c r="D72" s="185"/>
    </row>
    <row r="73" spans="1:10" x14ac:dyDescent="0.2">
      <c r="A73" s="181"/>
      <c r="B73" s="181"/>
      <c r="C73" s="121"/>
      <c r="D73" s="121"/>
    </row>
    <row r="74" spans="1:10" x14ac:dyDescent="0.2">
      <c r="A74" s="182"/>
      <c r="B74" s="182"/>
      <c r="C74" s="79"/>
      <c r="D74" s="79"/>
    </row>
    <row r="75" spans="1:10" x14ac:dyDescent="0.2">
      <c r="A75" s="79"/>
      <c r="B75" s="79"/>
      <c r="C75" s="179"/>
      <c r="D75" s="179"/>
    </row>
    <row r="76" spans="1:10" x14ac:dyDescent="0.2">
      <c r="A76" s="79"/>
      <c r="B76" s="79"/>
      <c r="C76" s="179"/>
      <c r="D76" s="179"/>
    </row>
    <row r="77" spans="1:10" x14ac:dyDescent="0.2">
      <c r="A77" s="79"/>
      <c r="B77" s="79"/>
      <c r="C77" s="179"/>
      <c r="D77" s="179"/>
    </row>
    <row r="78" spans="1:10" x14ac:dyDescent="0.2">
      <c r="A78" s="79"/>
      <c r="B78" s="79"/>
      <c r="C78" s="179"/>
      <c r="D78" s="179"/>
    </row>
    <row r="79" spans="1:10" x14ac:dyDescent="0.2">
      <c r="A79" s="181"/>
      <c r="B79" s="181"/>
      <c r="C79" s="121"/>
      <c r="D79" s="121"/>
    </row>
    <row r="80" spans="1:10" x14ac:dyDescent="0.2">
      <c r="A80" s="181"/>
      <c r="B80" s="181"/>
      <c r="C80" s="186"/>
      <c r="D80" s="186"/>
    </row>
    <row r="81" spans="1:4" x14ac:dyDescent="0.2">
      <c r="A81" s="79"/>
      <c r="B81" s="79"/>
      <c r="C81" s="79"/>
      <c r="D81" s="79"/>
    </row>
    <row r="82" spans="1:4" x14ac:dyDescent="0.2">
      <c r="A82" s="187"/>
      <c r="B82" s="187"/>
      <c r="C82" s="79"/>
      <c r="D82" s="79"/>
    </row>
    <row r="83" spans="1:4" x14ac:dyDescent="0.2">
      <c r="A83" s="79"/>
      <c r="B83" s="79"/>
      <c r="C83" s="79"/>
      <c r="D83" s="79"/>
    </row>
  </sheetData>
  <sheetProtection algorithmName="SHA-512" hashValue="pXFcHcb4DefgtGQ3pK8fLgSbiNTLCebUmMZ688Gh6SHgQOOAlyM6m91EV1QnlG4KIIPw2l6qULBSJAzp1FIKgw==" saltValue="hDVGvRC7HoEgQFoKIGnjJQ==" spinCount="100000" sheet="1" objects="1" scenarios="1"/>
  <mergeCells count="5">
    <mergeCell ref="A7:D7"/>
    <mergeCell ref="F7:I7"/>
    <mergeCell ref="F66:I67"/>
    <mergeCell ref="A66:D67"/>
    <mergeCell ref="F57:I58"/>
  </mergeCells>
  <conditionalFormatting sqref="C10:C14">
    <cfRule type="cellIs" dxfId="47" priority="27" operator="equal">
      <formula>ISBLANK(g)</formula>
    </cfRule>
  </conditionalFormatting>
  <conditionalFormatting sqref="D10:D14">
    <cfRule type="cellIs" dxfId="46" priority="26" operator="equal">
      <formula>ISBLANK(g)</formula>
    </cfRule>
  </conditionalFormatting>
  <conditionalFormatting sqref="C18:D22">
    <cfRule type="cellIs" dxfId="45" priority="25" operator="equal">
      <formula>ISBLANK(g)</formula>
    </cfRule>
  </conditionalFormatting>
  <conditionalFormatting sqref="C26">
    <cfRule type="cellIs" dxfId="44" priority="24" operator="equal">
      <formula>ISBLANK(g)</formula>
    </cfRule>
  </conditionalFormatting>
  <conditionalFormatting sqref="D26">
    <cfRule type="cellIs" dxfId="43" priority="23" operator="equal">
      <formula>ISBLANK(g)</formula>
    </cfRule>
  </conditionalFormatting>
  <conditionalFormatting sqref="C27:C28">
    <cfRule type="cellIs" dxfId="42" priority="22" operator="equal">
      <formula>ISBLANK(g)</formula>
    </cfRule>
  </conditionalFormatting>
  <conditionalFormatting sqref="D27:D28">
    <cfRule type="cellIs" dxfId="41" priority="21" operator="equal">
      <formula>ISBLANK(g)</formula>
    </cfRule>
  </conditionalFormatting>
  <conditionalFormatting sqref="C29">
    <cfRule type="cellIs" dxfId="40" priority="20" operator="equal">
      <formula>ISBLANK(g)</formula>
    </cfRule>
  </conditionalFormatting>
  <conditionalFormatting sqref="C30:D35">
    <cfRule type="cellIs" dxfId="39" priority="19" operator="equal">
      <formula>ISBLANK(g)</formula>
    </cfRule>
  </conditionalFormatting>
  <conditionalFormatting sqref="H10:H14">
    <cfRule type="cellIs" dxfId="38" priority="18" operator="equal">
      <formula>ISBLANK(g)</formula>
    </cfRule>
  </conditionalFormatting>
  <conditionalFormatting sqref="I10:I14">
    <cfRule type="cellIs" dxfId="37" priority="17" operator="equal">
      <formula>ISBLANK(g)</formula>
    </cfRule>
  </conditionalFormatting>
  <conditionalFormatting sqref="H15:H21">
    <cfRule type="cellIs" dxfId="36" priority="16" operator="equal">
      <formula>ISBLANK(g)</formula>
    </cfRule>
  </conditionalFormatting>
  <conditionalFormatting sqref="I15:I21">
    <cfRule type="cellIs" dxfId="35" priority="15" operator="equal">
      <formula>ISBLANK(g)</formula>
    </cfRule>
  </conditionalFormatting>
  <conditionalFormatting sqref="H25">
    <cfRule type="cellIs" dxfId="34" priority="14" operator="equal">
      <formula>ISBLANK(g)</formula>
    </cfRule>
  </conditionalFormatting>
  <conditionalFormatting sqref="I25">
    <cfRule type="cellIs" dxfId="33" priority="13" operator="equal">
      <formula>ISBLANK(g)</formula>
    </cfRule>
  </conditionalFormatting>
  <conditionalFormatting sqref="H28">
    <cfRule type="cellIs" dxfId="32" priority="12" operator="equal">
      <formula>ISBLANK(g)</formula>
    </cfRule>
  </conditionalFormatting>
  <conditionalFormatting sqref="I28">
    <cfRule type="cellIs" dxfId="31" priority="11" operator="equal">
      <formula>ISBLANK(g)</formula>
    </cfRule>
  </conditionalFormatting>
  <conditionalFormatting sqref="H44">
    <cfRule type="cellIs" dxfId="30" priority="10" operator="equal">
      <formula>ISBLANK(g)</formula>
    </cfRule>
  </conditionalFormatting>
  <conditionalFormatting sqref="I44">
    <cfRule type="cellIs" dxfId="29" priority="9" operator="equal">
      <formula>ISBLANK(g)</formula>
    </cfRule>
  </conditionalFormatting>
  <conditionalFormatting sqref="H29:H39">
    <cfRule type="cellIs" dxfId="28" priority="8" operator="equal">
      <formula>ISBLANK(g)</formula>
    </cfRule>
  </conditionalFormatting>
  <conditionalFormatting sqref="I29:I39">
    <cfRule type="cellIs" dxfId="27" priority="7" operator="equal">
      <formula>ISBLANK(g)</formula>
    </cfRule>
  </conditionalFormatting>
  <conditionalFormatting sqref="H45:H49">
    <cfRule type="cellIs" dxfId="26" priority="6" operator="equal">
      <formula>ISBLANK(g)</formula>
    </cfRule>
  </conditionalFormatting>
  <conditionalFormatting sqref="I45:I49">
    <cfRule type="cellIs" dxfId="25" priority="5" operator="equal">
      <formula>ISBLANK(g)</formula>
    </cfRule>
  </conditionalFormatting>
  <conditionalFormatting sqref="E8:E9">
    <cfRule type="containsText" dxfId="24" priority="4" operator="containsText" text="Does not balance">
      <formula>NOT(ISERROR(SEARCH("Does not balance",E8)))</formula>
    </cfRule>
  </conditionalFormatting>
  <conditionalFormatting sqref="C15:D15">
    <cfRule type="cellIs" dxfId="23" priority="3" operator="equal">
      <formula>ISBLANK(g)</formula>
    </cfRule>
  </conditionalFormatting>
  <conditionalFormatting sqref="D29">
    <cfRule type="cellIs" dxfId="22" priority="1" operator="equal">
      <formula>ISBLANK(g)</formula>
    </cfRule>
  </conditionalFormatting>
  <hyperlinks>
    <hyperlink ref="E7" location="TOC" display="Table of Contents" xr:uid="{00000000-0004-0000-0900-000000000000}"/>
  </hyperlinks>
  <printOptions horizontalCentered="1" verticalCentered="1"/>
  <pageMargins left="0.2" right="0.2" top="0.25" bottom="0.25" header="0" footer="0"/>
  <pageSetup orientation="portrait" r:id="rId1"/>
  <rowBreaks count="1" manualBreakCount="1">
    <brk id="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indexed="22"/>
    <pageSetUpPr fitToPage="1"/>
  </sheetPr>
  <dimension ref="A1:N93"/>
  <sheetViews>
    <sheetView zoomScaleNormal="100" zoomScaleSheetLayoutView="100" workbookViewId="0">
      <selection activeCell="B14" sqref="B14"/>
    </sheetView>
  </sheetViews>
  <sheetFormatPr defaultRowHeight="12.75" x14ac:dyDescent="0.2"/>
  <cols>
    <col min="1" max="1" width="12" style="188" bestFit="1" customWidth="1"/>
    <col min="2" max="2" width="39.6640625" style="188" bestFit="1" customWidth="1"/>
    <col min="3" max="4" width="24" style="188" bestFit="1" customWidth="1"/>
    <col min="5" max="6" width="9.33203125" style="188"/>
    <col min="7" max="7" width="16.33203125" style="188" bestFit="1" customWidth="1"/>
    <col min="8" max="9" width="6.5" style="188" hidden="1" customWidth="1"/>
    <col min="10" max="14" width="11" style="188" hidden="1" customWidth="1"/>
    <col min="15" max="250" width="9.33203125" style="188"/>
    <col min="251" max="251" width="15.5" style="188" customWidth="1"/>
    <col min="252" max="252" width="40.83203125" style="188" customWidth="1"/>
    <col min="253" max="253" width="26.5" style="188" customWidth="1"/>
    <col min="254" max="254" width="24.33203125" style="188" customWidth="1"/>
    <col min="255" max="506" width="9.33203125" style="188"/>
    <col min="507" max="507" width="15.5" style="188" customWidth="1"/>
    <col min="508" max="508" width="40.83203125" style="188" customWidth="1"/>
    <col min="509" max="509" width="26.5" style="188" customWidth="1"/>
    <col min="510" max="510" width="24.33203125" style="188" customWidth="1"/>
    <col min="511" max="762" width="9.33203125" style="188"/>
    <col min="763" max="763" width="15.5" style="188" customWidth="1"/>
    <col min="764" max="764" width="40.83203125" style="188" customWidth="1"/>
    <col min="765" max="765" width="26.5" style="188" customWidth="1"/>
    <col min="766" max="766" width="24.33203125" style="188" customWidth="1"/>
    <col min="767" max="1018" width="9.33203125" style="188"/>
    <col min="1019" max="1019" width="15.5" style="188" customWidth="1"/>
    <col min="1020" max="1020" width="40.83203125" style="188" customWidth="1"/>
    <col min="1021" max="1021" width="26.5" style="188" customWidth="1"/>
    <col min="1022" max="1022" width="24.33203125" style="188" customWidth="1"/>
    <col min="1023" max="1274" width="9.33203125" style="188"/>
    <col min="1275" max="1275" width="15.5" style="188" customWidth="1"/>
    <col min="1276" max="1276" width="40.83203125" style="188" customWidth="1"/>
    <col min="1277" max="1277" width="26.5" style="188" customWidth="1"/>
    <col min="1278" max="1278" width="24.33203125" style="188" customWidth="1"/>
    <col min="1279" max="1530" width="9.33203125" style="188"/>
    <col min="1531" max="1531" width="15.5" style="188" customWidth="1"/>
    <col min="1532" max="1532" width="40.83203125" style="188" customWidth="1"/>
    <col min="1533" max="1533" width="26.5" style="188" customWidth="1"/>
    <col min="1534" max="1534" width="24.33203125" style="188" customWidth="1"/>
    <col min="1535" max="1786" width="9.33203125" style="188"/>
    <col min="1787" max="1787" width="15.5" style="188" customWidth="1"/>
    <col min="1788" max="1788" width="40.83203125" style="188" customWidth="1"/>
    <col min="1789" max="1789" width="26.5" style="188" customWidth="1"/>
    <col min="1790" max="1790" width="24.33203125" style="188" customWidth="1"/>
    <col min="1791" max="2042" width="9.33203125" style="188"/>
    <col min="2043" max="2043" width="15.5" style="188" customWidth="1"/>
    <col min="2044" max="2044" width="40.83203125" style="188" customWidth="1"/>
    <col min="2045" max="2045" width="26.5" style="188" customWidth="1"/>
    <col min="2046" max="2046" width="24.33203125" style="188" customWidth="1"/>
    <col min="2047" max="2298" width="9.33203125" style="188"/>
    <col min="2299" max="2299" width="15.5" style="188" customWidth="1"/>
    <col min="2300" max="2300" width="40.83203125" style="188" customWidth="1"/>
    <col min="2301" max="2301" width="26.5" style="188" customWidth="1"/>
    <col min="2302" max="2302" width="24.33203125" style="188" customWidth="1"/>
    <col min="2303" max="2554" width="9.33203125" style="188"/>
    <col min="2555" max="2555" width="15.5" style="188" customWidth="1"/>
    <col min="2556" max="2556" width="40.83203125" style="188" customWidth="1"/>
    <col min="2557" max="2557" width="26.5" style="188" customWidth="1"/>
    <col min="2558" max="2558" width="24.33203125" style="188" customWidth="1"/>
    <col min="2559" max="2810" width="9.33203125" style="188"/>
    <col min="2811" max="2811" width="15.5" style="188" customWidth="1"/>
    <col min="2812" max="2812" width="40.83203125" style="188" customWidth="1"/>
    <col min="2813" max="2813" width="26.5" style="188" customWidth="1"/>
    <col min="2814" max="2814" width="24.33203125" style="188" customWidth="1"/>
    <col min="2815" max="3066" width="9.33203125" style="188"/>
    <col min="3067" max="3067" width="15.5" style="188" customWidth="1"/>
    <col min="3068" max="3068" width="40.83203125" style="188" customWidth="1"/>
    <col min="3069" max="3069" width="26.5" style="188" customWidth="1"/>
    <col min="3070" max="3070" width="24.33203125" style="188" customWidth="1"/>
    <col min="3071" max="3322" width="9.33203125" style="188"/>
    <col min="3323" max="3323" width="15.5" style="188" customWidth="1"/>
    <col min="3324" max="3324" width="40.83203125" style="188" customWidth="1"/>
    <col min="3325" max="3325" width="26.5" style="188" customWidth="1"/>
    <col min="3326" max="3326" width="24.33203125" style="188" customWidth="1"/>
    <col min="3327" max="3578" width="9.33203125" style="188"/>
    <col min="3579" max="3579" width="15.5" style="188" customWidth="1"/>
    <col min="3580" max="3580" width="40.83203125" style="188" customWidth="1"/>
    <col min="3581" max="3581" width="26.5" style="188" customWidth="1"/>
    <col min="3582" max="3582" width="24.33203125" style="188" customWidth="1"/>
    <col min="3583" max="3834" width="9.33203125" style="188"/>
    <col min="3835" max="3835" width="15.5" style="188" customWidth="1"/>
    <col min="3836" max="3836" width="40.83203125" style="188" customWidth="1"/>
    <col min="3837" max="3837" width="26.5" style="188" customWidth="1"/>
    <col min="3838" max="3838" width="24.33203125" style="188" customWidth="1"/>
    <col min="3839" max="4090" width="9.33203125" style="188"/>
    <col min="4091" max="4091" width="15.5" style="188" customWidth="1"/>
    <col min="4092" max="4092" width="40.83203125" style="188" customWidth="1"/>
    <col min="4093" max="4093" width="26.5" style="188" customWidth="1"/>
    <col min="4094" max="4094" width="24.33203125" style="188" customWidth="1"/>
    <col min="4095" max="4346" width="9.33203125" style="188"/>
    <col min="4347" max="4347" width="15.5" style="188" customWidth="1"/>
    <col min="4348" max="4348" width="40.83203125" style="188" customWidth="1"/>
    <col min="4349" max="4349" width="26.5" style="188" customWidth="1"/>
    <col min="4350" max="4350" width="24.33203125" style="188" customWidth="1"/>
    <col min="4351" max="4602" width="9.33203125" style="188"/>
    <col min="4603" max="4603" width="15.5" style="188" customWidth="1"/>
    <col min="4604" max="4604" width="40.83203125" style="188" customWidth="1"/>
    <col min="4605" max="4605" width="26.5" style="188" customWidth="1"/>
    <col min="4606" max="4606" width="24.33203125" style="188" customWidth="1"/>
    <col min="4607" max="4858" width="9.33203125" style="188"/>
    <col min="4859" max="4859" width="15.5" style="188" customWidth="1"/>
    <col min="4860" max="4860" width="40.83203125" style="188" customWidth="1"/>
    <col min="4861" max="4861" width="26.5" style="188" customWidth="1"/>
    <col min="4862" max="4862" width="24.33203125" style="188" customWidth="1"/>
    <col min="4863" max="5114" width="9.33203125" style="188"/>
    <col min="5115" max="5115" width="15.5" style="188" customWidth="1"/>
    <col min="5116" max="5116" width="40.83203125" style="188" customWidth="1"/>
    <col min="5117" max="5117" width="26.5" style="188" customWidth="1"/>
    <col min="5118" max="5118" width="24.33203125" style="188" customWidth="1"/>
    <col min="5119" max="5370" width="9.33203125" style="188"/>
    <col min="5371" max="5371" width="15.5" style="188" customWidth="1"/>
    <col min="5372" max="5372" width="40.83203125" style="188" customWidth="1"/>
    <col min="5373" max="5373" width="26.5" style="188" customWidth="1"/>
    <col min="5374" max="5374" width="24.33203125" style="188" customWidth="1"/>
    <col min="5375" max="5626" width="9.33203125" style="188"/>
    <col min="5627" max="5627" width="15.5" style="188" customWidth="1"/>
    <col min="5628" max="5628" width="40.83203125" style="188" customWidth="1"/>
    <col min="5629" max="5629" width="26.5" style="188" customWidth="1"/>
    <col min="5630" max="5630" width="24.33203125" style="188" customWidth="1"/>
    <col min="5631" max="5882" width="9.33203125" style="188"/>
    <col min="5883" max="5883" width="15.5" style="188" customWidth="1"/>
    <col min="5884" max="5884" width="40.83203125" style="188" customWidth="1"/>
    <col min="5885" max="5885" width="26.5" style="188" customWidth="1"/>
    <col min="5886" max="5886" width="24.33203125" style="188" customWidth="1"/>
    <col min="5887" max="6138" width="9.33203125" style="188"/>
    <col min="6139" max="6139" width="15.5" style="188" customWidth="1"/>
    <col min="6140" max="6140" width="40.83203125" style="188" customWidth="1"/>
    <col min="6141" max="6141" width="26.5" style="188" customWidth="1"/>
    <col min="6142" max="6142" width="24.33203125" style="188" customWidth="1"/>
    <col min="6143" max="6394" width="9.33203125" style="188"/>
    <col min="6395" max="6395" width="15.5" style="188" customWidth="1"/>
    <col min="6396" max="6396" width="40.83203125" style="188" customWidth="1"/>
    <col min="6397" max="6397" width="26.5" style="188" customWidth="1"/>
    <col min="6398" max="6398" width="24.33203125" style="188" customWidth="1"/>
    <col min="6399" max="6650" width="9.33203125" style="188"/>
    <col min="6651" max="6651" width="15.5" style="188" customWidth="1"/>
    <col min="6652" max="6652" width="40.83203125" style="188" customWidth="1"/>
    <col min="6653" max="6653" width="26.5" style="188" customWidth="1"/>
    <col min="6654" max="6654" width="24.33203125" style="188" customWidth="1"/>
    <col min="6655" max="6906" width="9.33203125" style="188"/>
    <col min="6907" max="6907" width="15.5" style="188" customWidth="1"/>
    <col min="6908" max="6908" width="40.83203125" style="188" customWidth="1"/>
    <col min="6909" max="6909" width="26.5" style="188" customWidth="1"/>
    <col min="6910" max="6910" width="24.33203125" style="188" customWidth="1"/>
    <col min="6911" max="7162" width="9.33203125" style="188"/>
    <col min="7163" max="7163" width="15.5" style="188" customWidth="1"/>
    <col min="7164" max="7164" width="40.83203125" style="188" customWidth="1"/>
    <col min="7165" max="7165" width="26.5" style="188" customWidth="1"/>
    <col min="7166" max="7166" width="24.33203125" style="188" customWidth="1"/>
    <col min="7167" max="7418" width="9.33203125" style="188"/>
    <col min="7419" max="7419" width="15.5" style="188" customWidth="1"/>
    <col min="7420" max="7420" width="40.83203125" style="188" customWidth="1"/>
    <col min="7421" max="7421" width="26.5" style="188" customWidth="1"/>
    <col min="7422" max="7422" width="24.33203125" style="188" customWidth="1"/>
    <col min="7423" max="7674" width="9.33203125" style="188"/>
    <col min="7675" max="7675" width="15.5" style="188" customWidth="1"/>
    <col min="7676" max="7676" width="40.83203125" style="188" customWidth="1"/>
    <col min="7677" max="7677" width="26.5" style="188" customWidth="1"/>
    <col min="7678" max="7678" width="24.33203125" style="188" customWidth="1"/>
    <col min="7679" max="7930" width="9.33203125" style="188"/>
    <col min="7931" max="7931" width="15.5" style="188" customWidth="1"/>
    <col min="7932" max="7932" width="40.83203125" style="188" customWidth="1"/>
    <col min="7933" max="7933" width="26.5" style="188" customWidth="1"/>
    <col min="7934" max="7934" width="24.33203125" style="188" customWidth="1"/>
    <col min="7935" max="8186" width="9.33203125" style="188"/>
    <col min="8187" max="8187" width="15.5" style="188" customWidth="1"/>
    <col min="8188" max="8188" width="40.83203125" style="188" customWidth="1"/>
    <col min="8189" max="8189" width="26.5" style="188" customWidth="1"/>
    <col min="8190" max="8190" width="24.33203125" style="188" customWidth="1"/>
    <col min="8191" max="8442" width="9.33203125" style="188"/>
    <col min="8443" max="8443" width="15.5" style="188" customWidth="1"/>
    <col min="8444" max="8444" width="40.83203125" style="188" customWidth="1"/>
    <col min="8445" max="8445" width="26.5" style="188" customWidth="1"/>
    <col min="8446" max="8446" width="24.33203125" style="188" customWidth="1"/>
    <col min="8447" max="8698" width="9.33203125" style="188"/>
    <col min="8699" max="8699" width="15.5" style="188" customWidth="1"/>
    <col min="8700" max="8700" width="40.83203125" style="188" customWidth="1"/>
    <col min="8701" max="8701" width="26.5" style="188" customWidth="1"/>
    <col min="8702" max="8702" width="24.33203125" style="188" customWidth="1"/>
    <col min="8703" max="8954" width="9.33203125" style="188"/>
    <col min="8955" max="8955" width="15.5" style="188" customWidth="1"/>
    <col min="8956" max="8956" width="40.83203125" style="188" customWidth="1"/>
    <col min="8957" max="8957" width="26.5" style="188" customWidth="1"/>
    <col min="8958" max="8958" width="24.33203125" style="188" customWidth="1"/>
    <col min="8959" max="9210" width="9.33203125" style="188"/>
    <col min="9211" max="9211" width="15.5" style="188" customWidth="1"/>
    <col min="9212" max="9212" width="40.83203125" style="188" customWidth="1"/>
    <col min="9213" max="9213" width="26.5" style="188" customWidth="1"/>
    <col min="9214" max="9214" width="24.33203125" style="188" customWidth="1"/>
    <col min="9215" max="9466" width="9.33203125" style="188"/>
    <col min="9467" max="9467" width="15.5" style="188" customWidth="1"/>
    <col min="9468" max="9468" width="40.83203125" style="188" customWidth="1"/>
    <col min="9469" max="9469" width="26.5" style="188" customWidth="1"/>
    <col min="9470" max="9470" width="24.33203125" style="188" customWidth="1"/>
    <col min="9471" max="9722" width="9.33203125" style="188"/>
    <col min="9723" max="9723" width="15.5" style="188" customWidth="1"/>
    <col min="9724" max="9724" width="40.83203125" style="188" customWidth="1"/>
    <col min="9725" max="9725" width="26.5" style="188" customWidth="1"/>
    <col min="9726" max="9726" width="24.33203125" style="188" customWidth="1"/>
    <col min="9727" max="9978" width="9.33203125" style="188"/>
    <col min="9979" max="9979" width="15.5" style="188" customWidth="1"/>
    <col min="9980" max="9980" width="40.83203125" style="188" customWidth="1"/>
    <col min="9981" max="9981" width="26.5" style="188" customWidth="1"/>
    <col min="9982" max="9982" width="24.33203125" style="188" customWidth="1"/>
    <col min="9983" max="10234" width="9.33203125" style="188"/>
    <col min="10235" max="10235" width="15.5" style="188" customWidth="1"/>
    <col min="10236" max="10236" width="40.83203125" style="188" customWidth="1"/>
    <col min="10237" max="10237" width="26.5" style="188" customWidth="1"/>
    <col min="10238" max="10238" width="24.33203125" style="188" customWidth="1"/>
    <col min="10239" max="10490" width="9.33203125" style="188"/>
    <col min="10491" max="10491" width="15.5" style="188" customWidth="1"/>
    <col min="10492" max="10492" width="40.83203125" style="188" customWidth="1"/>
    <col min="10493" max="10493" width="26.5" style="188" customWidth="1"/>
    <col min="10494" max="10494" width="24.33203125" style="188" customWidth="1"/>
    <col min="10495" max="10746" width="9.33203125" style="188"/>
    <col min="10747" max="10747" width="15.5" style="188" customWidth="1"/>
    <col min="10748" max="10748" width="40.83203125" style="188" customWidth="1"/>
    <col min="10749" max="10749" width="26.5" style="188" customWidth="1"/>
    <col min="10750" max="10750" width="24.33203125" style="188" customWidth="1"/>
    <col min="10751" max="11002" width="9.33203125" style="188"/>
    <col min="11003" max="11003" width="15.5" style="188" customWidth="1"/>
    <col min="11004" max="11004" width="40.83203125" style="188" customWidth="1"/>
    <col min="11005" max="11005" width="26.5" style="188" customWidth="1"/>
    <col min="11006" max="11006" width="24.33203125" style="188" customWidth="1"/>
    <col min="11007" max="11258" width="9.33203125" style="188"/>
    <col min="11259" max="11259" width="15.5" style="188" customWidth="1"/>
    <col min="11260" max="11260" width="40.83203125" style="188" customWidth="1"/>
    <col min="11261" max="11261" width="26.5" style="188" customWidth="1"/>
    <col min="11262" max="11262" width="24.33203125" style="188" customWidth="1"/>
    <col min="11263" max="11514" width="9.33203125" style="188"/>
    <col min="11515" max="11515" width="15.5" style="188" customWidth="1"/>
    <col min="11516" max="11516" width="40.83203125" style="188" customWidth="1"/>
    <col min="11517" max="11517" width="26.5" style="188" customWidth="1"/>
    <col min="11518" max="11518" width="24.33203125" style="188" customWidth="1"/>
    <col min="11519" max="11770" width="9.33203125" style="188"/>
    <col min="11771" max="11771" width="15.5" style="188" customWidth="1"/>
    <col min="11772" max="11772" width="40.83203125" style="188" customWidth="1"/>
    <col min="11773" max="11773" width="26.5" style="188" customWidth="1"/>
    <col min="11774" max="11774" width="24.33203125" style="188" customWidth="1"/>
    <col min="11775" max="12026" width="9.33203125" style="188"/>
    <col min="12027" max="12027" width="15.5" style="188" customWidth="1"/>
    <col min="12028" max="12028" width="40.83203125" style="188" customWidth="1"/>
    <col min="12029" max="12029" width="26.5" style="188" customWidth="1"/>
    <col min="12030" max="12030" width="24.33203125" style="188" customWidth="1"/>
    <col min="12031" max="12282" width="9.33203125" style="188"/>
    <col min="12283" max="12283" width="15.5" style="188" customWidth="1"/>
    <col min="12284" max="12284" width="40.83203125" style="188" customWidth="1"/>
    <col min="12285" max="12285" width="26.5" style="188" customWidth="1"/>
    <col min="12286" max="12286" width="24.33203125" style="188" customWidth="1"/>
    <col min="12287" max="12538" width="9.33203125" style="188"/>
    <col min="12539" max="12539" width="15.5" style="188" customWidth="1"/>
    <col min="12540" max="12540" width="40.83203125" style="188" customWidth="1"/>
    <col min="12541" max="12541" width="26.5" style="188" customWidth="1"/>
    <col min="12542" max="12542" width="24.33203125" style="188" customWidth="1"/>
    <col min="12543" max="12794" width="9.33203125" style="188"/>
    <col min="12795" max="12795" width="15.5" style="188" customWidth="1"/>
    <col min="12796" max="12796" width="40.83203125" style="188" customWidth="1"/>
    <col min="12797" max="12797" width="26.5" style="188" customWidth="1"/>
    <col min="12798" max="12798" width="24.33203125" style="188" customWidth="1"/>
    <col min="12799" max="13050" width="9.33203125" style="188"/>
    <col min="13051" max="13051" width="15.5" style="188" customWidth="1"/>
    <col min="13052" max="13052" width="40.83203125" style="188" customWidth="1"/>
    <col min="13053" max="13053" width="26.5" style="188" customWidth="1"/>
    <col min="13054" max="13054" width="24.33203125" style="188" customWidth="1"/>
    <col min="13055" max="13306" width="9.33203125" style="188"/>
    <col min="13307" max="13307" width="15.5" style="188" customWidth="1"/>
    <col min="13308" max="13308" width="40.83203125" style="188" customWidth="1"/>
    <col min="13309" max="13309" width="26.5" style="188" customWidth="1"/>
    <col min="13310" max="13310" width="24.33203125" style="188" customWidth="1"/>
    <col min="13311" max="13562" width="9.33203125" style="188"/>
    <col min="13563" max="13563" width="15.5" style="188" customWidth="1"/>
    <col min="13564" max="13564" width="40.83203125" style="188" customWidth="1"/>
    <col min="13565" max="13565" width="26.5" style="188" customWidth="1"/>
    <col min="13566" max="13566" width="24.33203125" style="188" customWidth="1"/>
    <col min="13567" max="13818" width="9.33203125" style="188"/>
    <col min="13819" max="13819" width="15.5" style="188" customWidth="1"/>
    <col min="13820" max="13820" width="40.83203125" style="188" customWidth="1"/>
    <col min="13821" max="13821" width="26.5" style="188" customWidth="1"/>
    <col min="13822" max="13822" width="24.33203125" style="188" customWidth="1"/>
    <col min="13823" max="14074" width="9.33203125" style="188"/>
    <col min="14075" max="14075" width="15.5" style="188" customWidth="1"/>
    <col min="14076" max="14076" width="40.83203125" style="188" customWidth="1"/>
    <col min="14077" max="14077" width="26.5" style="188" customWidth="1"/>
    <col min="14078" max="14078" width="24.33203125" style="188" customWidth="1"/>
    <col min="14079" max="14330" width="9.33203125" style="188"/>
    <col min="14331" max="14331" width="15.5" style="188" customWidth="1"/>
    <col min="14332" max="14332" width="40.83203125" style="188" customWidth="1"/>
    <col min="14333" max="14333" width="26.5" style="188" customWidth="1"/>
    <col min="14334" max="14334" width="24.33203125" style="188" customWidth="1"/>
    <col min="14335" max="14586" width="9.33203125" style="188"/>
    <col min="14587" max="14587" width="15.5" style="188" customWidth="1"/>
    <col min="14588" max="14588" width="40.83203125" style="188" customWidth="1"/>
    <col min="14589" max="14589" width="26.5" style="188" customWidth="1"/>
    <col min="14590" max="14590" width="24.33203125" style="188" customWidth="1"/>
    <col min="14591" max="14842" width="9.33203125" style="188"/>
    <col min="14843" max="14843" width="15.5" style="188" customWidth="1"/>
    <col min="14844" max="14844" width="40.83203125" style="188" customWidth="1"/>
    <col min="14845" max="14845" width="26.5" style="188" customWidth="1"/>
    <col min="14846" max="14846" width="24.33203125" style="188" customWidth="1"/>
    <col min="14847" max="15098" width="9.33203125" style="188"/>
    <col min="15099" max="15099" width="15.5" style="188" customWidth="1"/>
    <col min="15100" max="15100" width="40.83203125" style="188" customWidth="1"/>
    <col min="15101" max="15101" width="26.5" style="188" customWidth="1"/>
    <col min="15102" max="15102" width="24.33203125" style="188" customWidth="1"/>
    <col min="15103" max="15354" width="9.33203125" style="188"/>
    <col min="15355" max="15355" width="15.5" style="188" customWidth="1"/>
    <col min="15356" max="15356" width="40.83203125" style="188" customWidth="1"/>
    <col min="15357" max="15357" width="26.5" style="188" customWidth="1"/>
    <col min="15358" max="15358" width="24.33203125" style="188" customWidth="1"/>
    <col min="15359" max="15610" width="9.33203125" style="188"/>
    <col min="15611" max="15611" width="15.5" style="188" customWidth="1"/>
    <col min="15612" max="15612" width="40.83203125" style="188" customWidth="1"/>
    <col min="15613" max="15613" width="26.5" style="188" customWidth="1"/>
    <col min="15614" max="15614" width="24.33203125" style="188" customWidth="1"/>
    <col min="15615" max="15866" width="9.33203125" style="188"/>
    <col min="15867" max="15867" width="15.5" style="188" customWidth="1"/>
    <col min="15868" max="15868" width="40.83203125" style="188" customWidth="1"/>
    <col min="15869" max="15869" width="26.5" style="188" customWidth="1"/>
    <col min="15870" max="15870" width="24.33203125" style="188" customWidth="1"/>
    <col min="15871" max="16122" width="9.33203125" style="188"/>
    <col min="16123" max="16123" width="15.5" style="188" customWidth="1"/>
    <col min="16124" max="16124" width="40.83203125" style="188" customWidth="1"/>
    <col min="16125" max="16125" width="26.5" style="188" customWidth="1"/>
    <col min="16126" max="16126" width="24.33203125" style="188" customWidth="1"/>
    <col min="16127" max="16384" width="9.33203125" style="188"/>
  </cols>
  <sheetData>
    <row r="1" spans="1:12" x14ac:dyDescent="0.2">
      <c r="A1" s="1">
        <f>'AR1'!$B$12</f>
        <v>0</v>
      </c>
      <c r="D1" s="51"/>
      <c r="E1" s="52" t="s">
        <v>97</v>
      </c>
    </row>
    <row r="2" spans="1:12" x14ac:dyDescent="0.2">
      <c r="A2" s="51" t="s">
        <v>255</v>
      </c>
      <c r="D2" s="51"/>
      <c r="E2" s="52" t="str">
        <f>"Annual Report Page "&amp;D93</f>
        <v>Annual Report Page 11</v>
      </c>
    </row>
    <row r="3" spans="1:12" x14ac:dyDescent="0.2">
      <c r="A3" s="51" t="str">
        <f>A7</f>
        <v>ELECTRIC COMPARATIVE INCOME STATEMENT</v>
      </c>
      <c r="D3" s="51"/>
      <c r="E3" s="77"/>
    </row>
    <row r="4" spans="1:12" x14ac:dyDescent="0.2">
      <c r="A4" s="51" t="str">
        <f>IF('AR1'!B19="","",'AR1'!B19)</f>
        <v>12/31/20</v>
      </c>
      <c r="D4" s="51"/>
      <c r="E4" s="51"/>
    </row>
    <row r="5" spans="1:12" x14ac:dyDescent="0.2">
      <c r="A5" s="53"/>
      <c r="B5" s="51"/>
      <c r="C5" s="51"/>
      <c r="D5" s="51"/>
      <c r="E5" s="51"/>
    </row>
    <row r="6" spans="1:12" ht="13.5" thickBot="1" x14ac:dyDescent="0.25">
      <c r="A6" s="51"/>
      <c r="B6" s="51"/>
      <c r="C6" s="51"/>
      <c r="D6" s="51"/>
    </row>
    <row r="7" spans="1:12" ht="13.5" thickBot="1" x14ac:dyDescent="0.25">
      <c r="A7" s="321" t="s">
        <v>308</v>
      </c>
      <c r="B7" s="322"/>
      <c r="C7" s="322"/>
      <c r="D7" s="323"/>
      <c r="G7" s="189"/>
    </row>
    <row r="8" spans="1:12" ht="25.5" customHeight="1" x14ac:dyDescent="0.2">
      <c r="A8" s="94" t="s">
        <v>12</v>
      </c>
      <c r="B8" s="190" t="s">
        <v>95</v>
      </c>
      <c r="C8" s="191" t="str">
        <f>"Last Year                            "&amp;" 01/01/"&amp;YEAR('AR1'!B19)-1&amp;" - 12/31/"&amp;YEAR('AR1'!B19)-1</f>
        <v>Last Year                             01/01/2019 - 12/31/2019</v>
      </c>
      <c r="D8" s="191" t="str">
        <f>"Current Year                            "&amp;" 01/01/"&amp;YEAR('AR1'!B19)&amp;" - 12/31/"&amp;YEAR('AR1'!B19)</f>
        <v>Current Year                             01/01/2020 - 12/31/2020</v>
      </c>
      <c r="E8" s="43" t="s">
        <v>74</v>
      </c>
      <c r="G8" s="189"/>
    </row>
    <row r="9" spans="1:12" x14ac:dyDescent="0.2">
      <c r="A9" s="192"/>
      <c r="B9" s="105" t="s">
        <v>13</v>
      </c>
      <c r="C9" s="193"/>
      <c r="D9" s="193"/>
      <c r="G9" s="189"/>
    </row>
    <row r="10" spans="1:12" x14ac:dyDescent="0.2">
      <c r="A10" s="96">
        <v>440</v>
      </c>
      <c r="B10" s="97" t="s">
        <v>441</v>
      </c>
      <c r="C10" s="98"/>
      <c r="D10" s="98"/>
      <c r="G10" s="189"/>
      <c r="H10" s="188" t="b">
        <f t="shared" ref="H10:I15" si="0">ISBLANK(C10)</f>
        <v>1</v>
      </c>
      <c r="I10" s="188" t="b">
        <f t="shared" si="0"/>
        <v>1</v>
      </c>
      <c r="J10" s="188" t="str">
        <f>IF(H10=TRUE,"Incomplete","Complete")</f>
        <v>Incomplete</v>
      </c>
      <c r="K10" s="188" t="str">
        <f>IF(I10=TRUE,"Incomplete","Complete")</f>
        <v>Incomplete</v>
      </c>
      <c r="L10" s="188" t="str">
        <f>IF(J10="Incomplete","Incomplete",IF(K10="Incomplete","Incomplete","Complete"))</f>
        <v>Incomplete</v>
      </c>
    </row>
    <row r="11" spans="1:12" x14ac:dyDescent="0.2">
      <c r="A11" s="96">
        <v>442</v>
      </c>
      <c r="B11" s="97" t="s">
        <v>433</v>
      </c>
      <c r="C11" s="102"/>
      <c r="D11" s="102"/>
      <c r="G11" s="189"/>
      <c r="H11" s="188" t="b">
        <f t="shared" si="0"/>
        <v>1</v>
      </c>
      <c r="I11" s="188" t="b">
        <f t="shared" si="0"/>
        <v>1</v>
      </c>
      <c r="J11" s="188" t="str">
        <f t="shared" ref="J11:K47" si="1">IF(H11=TRUE,"Incomplete","Complete")</f>
        <v>Incomplete</v>
      </c>
      <c r="K11" s="188" t="str">
        <f t="shared" si="1"/>
        <v>Incomplete</v>
      </c>
      <c r="L11" s="188" t="str">
        <f t="shared" ref="L11:L47" si="2">IF(J11="Incomplete","Incomplete",IF(K11="Incomplete","Incomplete","Complete"))</f>
        <v>Incomplete</v>
      </c>
    </row>
    <row r="12" spans="1:12" x14ac:dyDescent="0.2">
      <c r="A12" s="96">
        <v>444</v>
      </c>
      <c r="B12" s="97" t="s">
        <v>434</v>
      </c>
      <c r="C12" s="102"/>
      <c r="D12" s="102"/>
      <c r="G12" s="189"/>
      <c r="H12" s="188" t="b">
        <f t="shared" si="0"/>
        <v>1</v>
      </c>
      <c r="I12" s="188" t="b">
        <f t="shared" si="0"/>
        <v>1</v>
      </c>
      <c r="J12" s="188" t="str">
        <f t="shared" si="1"/>
        <v>Incomplete</v>
      </c>
      <c r="K12" s="188" t="str">
        <f t="shared" si="1"/>
        <v>Incomplete</v>
      </c>
      <c r="L12" s="188" t="str">
        <f t="shared" si="2"/>
        <v>Incomplete</v>
      </c>
    </row>
    <row r="13" spans="1:12" x14ac:dyDescent="0.2">
      <c r="A13" s="96">
        <v>445</v>
      </c>
      <c r="B13" s="97" t="s">
        <v>435</v>
      </c>
      <c r="C13" s="102"/>
      <c r="D13" s="102"/>
      <c r="G13" s="189"/>
      <c r="H13" s="188" t="b">
        <f t="shared" si="0"/>
        <v>1</v>
      </c>
      <c r="I13" s="188" t="b">
        <f t="shared" si="0"/>
        <v>1</v>
      </c>
      <c r="J13" s="188" t="str">
        <f t="shared" si="1"/>
        <v>Incomplete</v>
      </c>
      <c r="K13" s="188" t="str">
        <f t="shared" si="1"/>
        <v>Incomplete</v>
      </c>
      <c r="L13" s="188" t="str">
        <f t="shared" si="2"/>
        <v>Incomplete</v>
      </c>
    </row>
    <row r="14" spans="1:12" x14ac:dyDescent="0.2">
      <c r="A14" s="96">
        <v>446</v>
      </c>
      <c r="B14" s="97" t="s">
        <v>436</v>
      </c>
      <c r="C14" s="102"/>
      <c r="D14" s="102"/>
      <c r="G14" s="189"/>
      <c r="H14" s="188" t="b">
        <f t="shared" si="0"/>
        <v>1</v>
      </c>
      <c r="I14" s="188" t="b">
        <f t="shared" si="0"/>
        <v>1</v>
      </c>
      <c r="J14" s="188" t="str">
        <f t="shared" si="1"/>
        <v>Incomplete</v>
      </c>
      <c r="K14" s="188" t="str">
        <f t="shared" si="1"/>
        <v>Incomplete</v>
      </c>
      <c r="L14" s="188" t="str">
        <f t="shared" si="2"/>
        <v>Incomplete</v>
      </c>
    </row>
    <row r="15" spans="1:12" x14ac:dyDescent="0.2">
      <c r="A15" s="96">
        <v>447</v>
      </c>
      <c r="B15" s="97" t="s">
        <v>437</v>
      </c>
      <c r="C15" s="102"/>
      <c r="D15" s="102"/>
      <c r="G15" s="189"/>
      <c r="H15" s="188" t="b">
        <f t="shared" si="0"/>
        <v>1</v>
      </c>
      <c r="I15" s="188" t="b">
        <f t="shared" si="0"/>
        <v>1</v>
      </c>
      <c r="J15" s="188" t="str">
        <f t="shared" si="1"/>
        <v>Incomplete</v>
      </c>
      <c r="K15" s="188" t="str">
        <f t="shared" si="1"/>
        <v>Incomplete</v>
      </c>
      <c r="L15" s="188" t="str">
        <f t="shared" si="2"/>
        <v>Incomplete</v>
      </c>
    </row>
    <row r="16" spans="1:12" x14ac:dyDescent="0.2">
      <c r="A16" s="96">
        <v>448</v>
      </c>
      <c r="B16" s="97" t="s">
        <v>438</v>
      </c>
      <c r="C16" s="102"/>
      <c r="D16" s="102"/>
      <c r="G16" s="189"/>
      <c r="H16" s="188" t="b">
        <f t="shared" ref="H16:H18" si="3">ISBLANK(C16)</f>
        <v>1</v>
      </c>
      <c r="I16" s="188" t="b">
        <f t="shared" ref="I16:I18" si="4">ISBLANK(D16)</f>
        <v>1</v>
      </c>
      <c r="J16" s="188" t="str">
        <f t="shared" ref="J16:J18" si="5">IF(H16=TRUE,"Incomplete","Complete")</f>
        <v>Incomplete</v>
      </c>
      <c r="K16" s="188" t="str">
        <f t="shared" ref="K16:K18" si="6">IF(I16=TRUE,"Incomplete","Complete")</f>
        <v>Incomplete</v>
      </c>
      <c r="L16" s="188" t="str">
        <f t="shared" ref="L16:L18" si="7">IF(J16="Incomplete","Incomplete",IF(K16="Incomplete","Incomplete","Complete"))</f>
        <v>Incomplete</v>
      </c>
    </row>
    <row r="17" spans="1:13" x14ac:dyDescent="0.2">
      <c r="A17" s="96">
        <v>449</v>
      </c>
      <c r="B17" s="97" t="s">
        <v>439</v>
      </c>
      <c r="C17" s="102"/>
      <c r="D17" s="102"/>
      <c r="G17" s="189"/>
      <c r="H17" s="188" t="b">
        <f t="shared" si="3"/>
        <v>1</v>
      </c>
      <c r="I17" s="188" t="b">
        <f t="shared" si="4"/>
        <v>1</v>
      </c>
      <c r="J17" s="188" t="str">
        <f t="shared" si="5"/>
        <v>Incomplete</v>
      </c>
      <c r="K17" s="188" t="str">
        <f t="shared" si="6"/>
        <v>Incomplete</v>
      </c>
      <c r="L17" s="188" t="str">
        <f t="shared" si="7"/>
        <v>Incomplete</v>
      </c>
      <c r="M17" s="188" t="str">
        <f>IF(L10="Incomplete","Incomplete",IF(L11="Incomplete","Incomplete",IF(L12="Incomplete","Incomplete",IF(L13="Incomplete","Incomplete",IF(L14="Incomplete","Incomplete",IF(L15="Incomplete","Incomplete",IF(L16="Incomplete","Incomplete",IF(L17="Incomplete","Incomplete","Complete"))))))))</f>
        <v>Incomplete</v>
      </c>
    </row>
    <row r="18" spans="1:13" x14ac:dyDescent="0.2">
      <c r="A18" s="96">
        <v>449.1</v>
      </c>
      <c r="B18" s="97" t="s">
        <v>440</v>
      </c>
      <c r="C18" s="102"/>
      <c r="D18" s="102"/>
      <c r="G18" s="189"/>
      <c r="H18" s="188" t="b">
        <f t="shared" si="3"/>
        <v>1</v>
      </c>
      <c r="I18" s="188" t="b">
        <f t="shared" si="4"/>
        <v>1</v>
      </c>
      <c r="J18" s="188" t="str">
        <f t="shared" si="5"/>
        <v>Incomplete</v>
      </c>
      <c r="K18" s="188" t="str">
        <f t="shared" si="6"/>
        <v>Incomplete</v>
      </c>
      <c r="L18" s="188" t="str">
        <f t="shared" si="7"/>
        <v>Incomplete</v>
      </c>
    </row>
    <row r="19" spans="1:13" x14ac:dyDescent="0.2">
      <c r="A19" s="116"/>
      <c r="B19" s="105" t="s">
        <v>14</v>
      </c>
      <c r="C19" s="154">
        <f>SUM(C10:C18)</f>
        <v>0</v>
      </c>
      <c r="D19" s="154">
        <f>SUM(D10:D18)</f>
        <v>0</v>
      </c>
      <c r="G19" s="189"/>
    </row>
    <row r="20" spans="1:13" x14ac:dyDescent="0.2">
      <c r="A20" s="116"/>
      <c r="B20" s="133"/>
      <c r="C20" s="194"/>
      <c r="D20" s="194"/>
      <c r="G20" s="189"/>
    </row>
    <row r="21" spans="1:13" x14ac:dyDescent="0.2">
      <c r="A21" s="116"/>
      <c r="B21" s="105" t="s">
        <v>15</v>
      </c>
      <c r="C21" s="194"/>
      <c r="D21" s="194"/>
      <c r="G21" s="189"/>
    </row>
    <row r="22" spans="1:13" x14ac:dyDescent="0.2">
      <c r="A22" s="380" t="s">
        <v>450</v>
      </c>
      <c r="B22" s="381"/>
      <c r="C22" s="381"/>
      <c r="D22" s="382"/>
      <c r="G22" s="189"/>
    </row>
    <row r="23" spans="1:13" x14ac:dyDescent="0.2">
      <c r="A23" s="96">
        <v>500</v>
      </c>
      <c r="B23" s="97" t="s">
        <v>442</v>
      </c>
      <c r="C23" s="98"/>
      <c r="D23" s="98"/>
      <c r="H23" s="188" t="b">
        <f t="shared" ref="H23:H38" si="8">ISBLANK(C23)</f>
        <v>1</v>
      </c>
      <c r="I23" s="188" t="b">
        <f t="shared" ref="I23:I38" si="9">ISBLANK(D23)</f>
        <v>1</v>
      </c>
      <c r="J23" s="188" t="str">
        <f t="shared" si="1"/>
        <v>Incomplete</v>
      </c>
      <c r="K23" s="188" t="str">
        <f t="shared" si="1"/>
        <v>Incomplete</v>
      </c>
      <c r="L23" s="188" t="str">
        <f t="shared" si="2"/>
        <v>Incomplete</v>
      </c>
    </row>
    <row r="24" spans="1:13" x14ac:dyDescent="0.2">
      <c r="A24" s="96">
        <v>501</v>
      </c>
      <c r="B24" s="97" t="s">
        <v>443</v>
      </c>
      <c r="C24" s="102"/>
      <c r="D24" s="102"/>
      <c r="H24" s="188" t="b">
        <f t="shared" si="8"/>
        <v>1</v>
      </c>
      <c r="I24" s="188" t="b">
        <f t="shared" si="9"/>
        <v>1</v>
      </c>
      <c r="J24" s="188" t="str">
        <f t="shared" si="1"/>
        <v>Incomplete</v>
      </c>
      <c r="K24" s="188" t="str">
        <f t="shared" si="1"/>
        <v>Incomplete</v>
      </c>
      <c r="L24" s="188" t="str">
        <f t="shared" si="2"/>
        <v>Incomplete</v>
      </c>
    </row>
    <row r="25" spans="1:13" ht="12.75" customHeight="1" x14ac:dyDescent="0.2">
      <c r="A25" s="96">
        <v>502</v>
      </c>
      <c r="B25" s="97" t="s">
        <v>444</v>
      </c>
      <c r="C25" s="102"/>
      <c r="D25" s="102"/>
      <c r="H25" s="188" t="b">
        <f t="shared" si="8"/>
        <v>1</v>
      </c>
      <c r="I25" s="188" t="b">
        <f t="shared" si="9"/>
        <v>1</v>
      </c>
      <c r="J25" s="188" t="str">
        <f t="shared" si="1"/>
        <v>Incomplete</v>
      </c>
      <c r="K25" s="188" t="str">
        <f t="shared" si="1"/>
        <v>Incomplete</v>
      </c>
      <c r="L25" s="188" t="str">
        <f t="shared" si="2"/>
        <v>Incomplete</v>
      </c>
    </row>
    <row r="26" spans="1:13" x14ac:dyDescent="0.2">
      <c r="A26" s="96">
        <v>503</v>
      </c>
      <c r="B26" s="97" t="s">
        <v>449</v>
      </c>
      <c r="C26" s="102"/>
      <c r="D26" s="102"/>
      <c r="H26" s="188" t="b">
        <f t="shared" si="8"/>
        <v>1</v>
      </c>
      <c r="I26" s="188" t="b">
        <f t="shared" si="9"/>
        <v>1</v>
      </c>
      <c r="J26" s="188" t="str">
        <f t="shared" si="1"/>
        <v>Incomplete</v>
      </c>
      <c r="K26" s="188" t="str">
        <f t="shared" si="1"/>
        <v>Incomplete</v>
      </c>
      <c r="L26" s="188" t="str">
        <f t="shared" si="2"/>
        <v>Incomplete</v>
      </c>
    </row>
    <row r="27" spans="1:13" x14ac:dyDescent="0.2">
      <c r="A27" s="96">
        <v>504</v>
      </c>
      <c r="B27" s="97" t="s">
        <v>445</v>
      </c>
      <c r="C27" s="102"/>
      <c r="D27" s="102"/>
      <c r="H27" s="188" t="b">
        <f t="shared" si="8"/>
        <v>1</v>
      </c>
      <c r="I27" s="188" t="b">
        <f t="shared" si="9"/>
        <v>1</v>
      </c>
      <c r="J27" s="188" t="str">
        <f t="shared" si="1"/>
        <v>Incomplete</v>
      </c>
      <c r="K27" s="188" t="str">
        <f t="shared" si="1"/>
        <v>Incomplete</v>
      </c>
      <c r="L27" s="188" t="str">
        <f t="shared" si="2"/>
        <v>Incomplete</v>
      </c>
    </row>
    <row r="28" spans="1:13" x14ac:dyDescent="0.2">
      <c r="A28" s="96">
        <v>505</v>
      </c>
      <c r="B28" s="201" t="s">
        <v>463</v>
      </c>
      <c r="C28" s="102"/>
      <c r="D28" s="102"/>
      <c r="H28" s="188" t="b">
        <f t="shared" si="8"/>
        <v>1</v>
      </c>
      <c r="I28" s="188" t="b">
        <f t="shared" si="9"/>
        <v>1</v>
      </c>
      <c r="J28" s="188" t="str">
        <f t="shared" si="1"/>
        <v>Incomplete</v>
      </c>
      <c r="K28" s="188" t="str">
        <f t="shared" si="1"/>
        <v>Incomplete</v>
      </c>
      <c r="L28" s="188" t="str">
        <f t="shared" si="2"/>
        <v>Incomplete</v>
      </c>
    </row>
    <row r="29" spans="1:13" x14ac:dyDescent="0.2">
      <c r="A29" s="96">
        <v>506</v>
      </c>
      <c r="B29" s="201" t="s">
        <v>446</v>
      </c>
      <c r="C29" s="102"/>
      <c r="D29" s="102"/>
      <c r="H29" s="188" t="b">
        <f t="shared" si="8"/>
        <v>1</v>
      </c>
      <c r="I29" s="188" t="b">
        <f t="shared" si="9"/>
        <v>1</v>
      </c>
      <c r="J29" s="188" t="str">
        <f t="shared" si="1"/>
        <v>Incomplete</v>
      </c>
      <c r="K29" s="188" t="str">
        <f t="shared" si="1"/>
        <v>Incomplete</v>
      </c>
      <c r="L29" s="188" t="str">
        <f t="shared" si="2"/>
        <v>Incomplete</v>
      </c>
    </row>
    <row r="30" spans="1:13" x14ac:dyDescent="0.2">
      <c r="A30" s="96">
        <v>507</v>
      </c>
      <c r="B30" s="202" t="s">
        <v>16</v>
      </c>
      <c r="C30" s="102"/>
      <c r="D30" s="102"/>
      <c r="H30" s="188" t="b">
        <f t="shared" si="8"/>
        <v>1</v>
      </c>
      <c r="I30" s="188" t="b">
        <f t="shared" si="9"/>
        <v>1</v>
      </c>
      <c r="J30" s="188" t="str">
        <f t="shared" si="1"/>
        <v>Incomplete</v>
      </c>
      <c r="K30" s="188" t="str">
        <f t="shared" si="1"/>
        <v>Incomplete</v>
      </c>
      <c r="L30" s="188" t="str">
        <f t="shared" si="2"/>
        <v>Incomplete</v>
      </c>
      <c r="M30" s="188" t="str">
        <f>IF(L18="Incomplete","Incomplete",IF(L23="Incomplete","Incomplete",IF(L24="Incomplete","Incomplete",IF(L25="Incomplete","Incomplete",IF(L26="Incomplete","Incomplete",IF(L27="Incomplete","Incomplete",IF(L28="Incomplete","Incomplete",IF(L29="Incomplete","Incomplete",IF(L30="Incomplete","Incomplete","Complete")))))))))</f>
        <v>Incomplete</v>
      </c>
    </row>
    <row r="31" spans="1:13" ht="12.75" customHeight="1" x14ac:dyDescent="0.2">
      <c r="A31" s="96">
        <v>508</v>
      </c>
      <c r="B31" s="201" t="s">
        <v>447</v>
      </c>
      <c r="C31" s="102"/>
      <c r="D31" s="102"/>
      <c r="G31" s="189"/>
      <c r="H31" s="188" t="b">
        <f t="shared" si="8"/>
        <v>1</v>
      </c>
      <c r="I31" s="188" t="b">
        <f t="shared" si="9"/>
        <v>1</v>
      </c>
      <c r="J31" s="188" t="str">
        <f t="shared" si="1"/>
        <v>Incomplete</v>
      </c>
      <c r="K31" s="188" t="str">
        <f t="shared" si="1"/>
        <v>Incomplete</v>
      </c>
      <c r="L31" s="188" t="str">
        <f t="shared" si="2"/>
        <v>Incomplete</v>
      </c>
    </row>
    <row r="32" spans="1:13" x14ac:dyDescent="0.2">
      <c r="A32" s="96">
        <v>509</v>
      </c>
      <c r="B32" s="201" t="s">
        <v>448</v>
      </c>
      <c r="C32" s="102"/>
      <c r="D32" s="102"/>
      <c r="G32" s="189"/>
      <c r="H32" s="188" t="b">
        <f t="shared" si="8"/>
        <v>1</v>
      </c>
      <c r="I32" s="188" t="b">
        <f t="shared" si="9"/>
        <v>1</v>
      </c>
      <c r="J32" s="188" t="str">
        <f t="shared" si="1"/>
        <v>Incomplete</v>
      </c>
      <c r="K32" s="188" t="str">
        <f t="shared" si="1"/>
        <v>Incomplete</v>
      </c>
      <c r="L32" s="188" t="str">
        <f t="shared" si="2"/>
        <v>Incomplete</v>
      </c>
    </row>
    <row r="33" spans="1:13" x14ac:dyDescent="0.2">
      <c r="A33" s="96">
        <v>510</v>
      </c>
      <c r="B33" s="201" t="s">
        <v>451</v>
      </c>
      <c r="C33" s="102"/>
      <c r="D33" s="102"/>
      <c r="G33" s="189"/>
      <c r="H33" s="188" t="b">
        <f t="shared" si="8"/>
        <v>1</v>
      </c>
      <c r="I33" s="188" t="b">
        <f t="shared" si="9"/>
        <v>1</v>
      </c>
      <c r="J33" s="188" t="str">
        <f t="shared" si="1"/>
        <v>Incomplete</v>
      </c>
      <c r="K33" s="188" t="str">
        <f t="shared" si="1"/>
        <v>Incomplete</v>
      </c>
      <c r="L33" s="188" t="str">
        <f t="shared" si="2"/>
        <v>Incomplete</v>
      </c>
    </row>
    <row r="34" spans="1:13" x14ac:dyDescent="0.2">
      <c r="A34" s="96">
        <v>511</v>
      </c>
      <c r="B34" s="201" t="s">
        <v>452</v>
      </c>
      <c r="C34" s="102"/>
      <c r="D34" s="102"/>
      <c r="G34" s="189"/>
      <c r="H34" s="188" t="b">
        <f t="shared" si="8"/>
        <v>1</v>
      </c>
      <c r="I34" s="188" t="b">
        <f t="shared" si="9"/>
        <v>1</v>
      </c>
      <c r="J34" s="188" t="str">
        <f t="shared" si="1"/>
        <v>Incomplete</v>
      </c>
      <c r="K34" s="188" t="str">
        <f t="shared" si="1"/>
        <v>Incomplete</v>
      </c>
      <c r="L34" s="188" t="str">
        <f t="shared" si="2"/>
        <v>Incomplete</v>
      </c>
    </row>
    <row r="35" spans="1:13" x14ac:dyDescent="0.2">
      <c r="A35" s="96">
        <v>512</v>
      </c>
      <c r="B35" s="201" t="s">
        <v>453</v>
      </c>
      <c r="C35" s="102"/>
      <c r="D35" s="102"/>
      <c r="G35" s="189"/>
      <c r="H35" s="188" t="b">
        <f t="shared" si="8"/>
        <v>1</v>
      </c>
      <c r="I35" s="188" t="b">
        <f t="shared" si="9"/>
        <v>1</v>
      </c>
      <c r="J35" s="188" t="str">
        <f t="shared" si="1"/>
        <v>Incomplete</v>
      </c>
      <c r="K35" s="188" t="str">
        <f t="shared" si="1"/>
        <v>Incomplete</v>
      </c>
      <c r="L35" s="188" t="str">
        <f t="shared" si="2"/>
        <v>Incomplete</v>
      </c>
    </row>
    <row r="36" spans="1:13" x14ac:dyDescent="0.2">
      <c r="A36" s="96">
        <v>513</v>
      </c>
      <c r="B36" s="201" t="s">
        <v>454</v>
      </c>
      <c r="C36" s="102"/>
      <c r="D36" s="102"/>
      <c r="G36" s="189"/>
      <c r="H36" s="188" t="b">
        <f t="shared" si="8"/>
        <v>1</v>
      </c>
      <c r="I36" s="188" t="b">
        <f t="shared" si="9"/>
        <v>1</v>
      </c>
      <c r="J36" s="188" t="str">
        <f t="shared" si="1"/>
        <v>Incomplete</v>
      </c>
      <c r="K36" s="188" t="str">
        <f t="shared" si="1"/>
        <v>Incomplete</v>
      </c>
      <c r="L36" s="188" t="str">
        <f t="shared" si="2"/>
        <v>Incomplete</v>
      </c>
    </row>
    <row r="37" spans="1:13" x14ac:dyDescent="0.2">
      <c r="A37" s="96">
        <v>514</v>
      </c>
      <c r="B37" s="201" t="s">
        <v>455</v>
      </c>
      <c r="C37" s="102"/>
      <c r="D37" s="102"/>
      <c r="G37" s="189"/>
      <c r="H37" s="188" t="b">
        <f t="shared" si="8"/>
        <v>1</v>
      </c>
      <c r="I37" s="188" t="b">
        <f t="shared" si="9"/>
        <v>1</v>
      </c>
      <c r="J37" s="188" t="str">
        <f t="shared" si="1"/>
        <v>Incomplete</v>
      </c>
      <c r="K37" s="188" t="str">
        <f t="shared" si="1"/>
        <v>Incomplete</v>
      </c>
      <c r="L37" s="188" t="str">
        <f t="shared" si="2"/>
        <v>Incomplete</v>
      </c>
    </row>
    <row r="38" spans="1:13" x14ac:dyDescent="0.2">
      <c r="A38" s="96">
        <v>515</v>
      </c>
      <c r="B38" s="201" t="s">
        <v>456</v>
      </c>
      <c r="C38" s="102"/>
      <c r="D38" s="102"/>
      <c r="G38" s="189"/>
      <c r="H38" s="188" t="b">
        <f t="shared" si="8"/>
        <v>1</v>
      </c>
      <c r="I38" s="188" t="b">
        <f t="shared" si="9"/>
        <v>1</v>
      </c>
      <c r="J38" s="188" t="str">
        <f t="shared" si="1"/>
        <v>Incomplete</v>
      </c>
      <c r="K38" s="188" t="str">
        <f t="shared" si="1"/>
        <v>Incomplete</v>
      </c>
      <c r="L38" s="188" t="str">
        <f t="shared" si="2"/>
        <v>Incomplete</v>
      </c>
      <c r="M38" s="188" t="str">
        <f>IF(L31="Incomplete","Incomplete",IF(L32="Incomplete","Incomplete",IF(L33="Incomplete","Incomplete",IF(L34="Incomplete","Incomplete",IF(L35="Incomplete","Incomplete",IF(L36="Incomplete","Incomplete",IF(L37="Incomplete","Incomplete",IF(L38="Incomplete","Incomplete","Complete"))))))))</f>
        <v>Incomplete</v>
      </c>
    </row>
    <row r="39" spans="1:13" x14ac:dyDescent="0.2">
      <c r="A39" s="380" t="s">
        <v>457</v>
      </c>
      <c r="B39" s="381"/>
      <c r="C39" s="381"/>
      <c r="D39" s="382"/>
      <c r="G39" s="189"/>
    </row>
    <row r="40" spans="1:13" x14ac:dyDescent="0.2">
      <c r="A40" s="96">
        <v>517</v>
      </c>
      <c r="B40" s="201" t="s">
        <v>442</v>
      </c>
      <c r="C40" s="102"/>
      <c r="D40" s="102"/>
      <c r="G40" s="189"/>
      <c r="H40" s="188" t="b">
        <f t="shared" ref="H40:I47" si="10">ISBLANK(C40)</f>
        <v>1</v>
      </c>
      <c r="I40" s="188" t="b">
        <f t="shared" si="10"/>
        <v>1</v>
      </c>
      <c r="J40" s="188" t="str">
        <f t="shared" si="1"/>
        <v>Incomplete</v>
      </c>
      <c r="K40" s="188" t="str">
        <f t="shared" si="1"/>
        <v>Incomplete</v>
      </c>
      <c r="L40" s="188" t="str">
        <f t="shared" si="2"/>
        <v>Incomplete</v>
      </c>
    </row>
    <row r="41" spans="1:13" x14ac:dyDescent="0.2">
      <c r="A41" s="96">
        <v>518</v>
      </c>
      <c r="B41" s="201" t="s">
        <v>458</v>
      </c>
      <c r="C41" s="102"/>
      <c r="D41" s="102"/>
      <c r="G41" s="189"/>
      <c r="H41" s="188" t="b">
        <f t="shared" si="10"/>
        <v>1</v>
      </c>
      <c r="I41" s="188" t="b">
        <f t="shared" si="10"/>
        <v>1</v>
      </c>
      <c r="J41" s="188" t="str">
        <f t="shared" si="1"/>
        <v>Incomplete</v>
      </c>
      <c r="K41" s="188" t="str">
        <f t="shared" si="1"/>
        <v>Incomplete</v>
      </c>
      <c r="L41" s="188" t="str">
        <f t="shared" si="2"/>
        <v>Incomplete</v>
      </c>
    </row>
    <row r="42" spans="1:13" x14ac:dyDescent="0.2">
      <c r="A42" s="96">
        <v>519</v>
      </c>
      <c r="B42" s="201" t="s">
        <v>459</v>
      </c>
      <c r="C42" s="102"/>
      <c r="D42" s="102"/>
      <c r="G42" s="189"/>
      <c r="H42" s="188" t="b">
        <f t="shared" si="10"/>
        <v>1</v>
      </c>
      <c r="I42" s="188" t="b">
        <f t="shared" si="10"/>
        <v>1</v>
      </c>
      <c r="J42" s="188" t="str">
        <f t="shared" si="1"/>
        <v>Incomplete</v>
      </c>
      <c r="K42" s="188" t="str">
        <f t="shared" si="1"/>
        <v>Incomplete</v>
      </c>
      <c r="L42" s="188" t="str">
        <f t="shared" si="2"/>
        <v>Incomplete</v>
      </c>
    </row>
    <row r="43" spans="1:13" x14ac:dyDescent="0.2">
      <c r="A43" s="96">
        <v>520</v>
      </c>
      <c r="B43" s="201" t="s">
        <v>444</v>
      </c>
      <c r="C43" s="102"/>
      <c r="D43" s="102"/>
      <c r="G43" s="189"/>
      <c r="H43" s="188" t="b">
        <f t="shared" si="10"/>
        <v>1</v>
      </c>
      <c r="I43" s="188" t="b">
        <f t="shared" si="10"/>
        <v>1</v>
      </c>
      <c r="J43" s="188" t="str">
        <f t="shared" si="1"/>
        <v>Incomplete</v>
      </c>
      <c r="K43" s="188" t="str">
        <f t="shared" si="1"/>
        <v>Incomplete</v>
      </c>
      <c r="L43" s="188" t="str">
        <f t="shared" si="2"/>
        <v>Incomplete</v>
      </c>
    </row>
    <row r="44" spans="1:13" x14ac:dyDescent="0.2">
      <c r="A44" s="96">
        <v>521</v>
      </c>
      <c r="B44" s="201" t="s">
        <v>449</v>
      </c>
      <c r="C44" s="102"/>
      <c r="D44" s="102"/>
      <c r="G44" s="189"/>
      <c r="H44" s="188" t="b">
        <f t="shared" si="10"/>
        <v>1</v>
      </c>
      <c r="I44" s="188" t="b">
        <f t="shared" si="10"/>
        <v>1</v>
      </c>
      <c r="J44" s="188" t="str">
        <f t="shared" si="1"/>
        <v>Incomplete</v>
      </c>
      <c r="K44" s="188" t="str">
        <f t="shared" si="1"/>
        <v>Incomplete</v>
      </c>
      <c r="L44" s="188" t="str">
        <f t="shared" si="2"/>
        <v>Incomplete</v>
      </c>
    </row>
    <row r="45" spans="1:13" x14ac:dyDescent="0.2">
      <c r="A45" s="96">
        <v>522</v>
      </c>
      <c r="B45" s="201" t="s">
        <v>445</v>
      </c>
      <c r="C45" s="102"/>
      <c r="D45" s="102"/>
      <c r="G45" s="189"/>
      <c r="H45" s="188" t="b">
        <f t="shared" si="10"/>
        <v>1</v>
      </c>
      <c r="I45" s="188" t="b">
        <f t="shared" si="10"/>
        <v>1</v>
      </c>
      <c r="J45" s="188" t="str">
        <f t="shared" si="1"/>
        <v>Incomplete</v>
      </c>
      <c r="K45" s="188" t="str">
        <f t="shared" si="1"/>
        <v>Incomplete</v>
      </c>
      <c r="L45" s="188" t="str">
        <f t="shared" si="2"/>
        <v>Incomplete</v>
      </c>
    </row>
    <row r="46" spans="1:13" x14ac:dyDescent="0.2">
      <c r="A46" s="96">
        <v>523</v>
      </c>
      <c r="B46" s="201" t="s">
        <v>463</v>
      </c>
      <c r="C46" s="102"/>
      <c r="D46" s="102"/>
      <c r="G46" s="189"/>
      <c r="H46" s="188" t="b">
        <f t="shared" si="10"/>
        <v>1</v>
      </c>
      <c r="I46" s="188" t="b">
        <f t="shared" si="10"/>
        <v>1</v>
      </c>
      <c r="J46" s="188" t="str">
        <f t="shared" si="1"/>
        <v>Incomplete</v>
      </c>
      <c r="K46" s="188" t="str">
        <f t="shared" si="1"/>
        <v>Incomplete</v>
      </c>
      <c r="L46" s="188" t="str">
        <f t="shared" si="2"/>
        <v>Incomplete</v>
      </c>
    </row>
    <row r="47" spans="1:13" x14ac:dyDescent="0.2">
      <c r="A47" s="96">
        <v>524</v>
      </c>
      <c r="B47" s="201" t="s">
        <v>460</v>
      </c>
      <c r="C47" s="102"/>
      <c r="D47" s="102"/>
      <c r="G47" s="189"/>
      <c r="H47" s="188" t="b">
        <f t="shared" si="10"/>
        <v>1</v>
      </c>
      <c r="I47" s="188" t="b">
        <f t="shared" si="10"/>
        <v>1</v>
      </c>
      <c r="J47" s="188" t="str">
        <f t="shared" si="1"/>
        <v>Incomplete</v>
      </c>
      <c r="K47" s="188" t="str">
        <f t="shared" si="1"/>
        <v>Incomplete</v>
      </c>
      <c r="L47" s="188" t="str">
        <f t="shared" si="2"/>
        <v>Incomplete</v>
      </c>
    </row>
    <row r="48" spans="1:13" x14ac:dyDescent="0.2">
      <c r="A48" s="96">
        <v>525</v>
      </c>
      <c r="B48" s="201" t="s">
        <v>16</v>
      </c>
      <c r="C48" s="102"/>
      <c r="D48" s="102"/>
      <c r="G48" s="189"/>
      <c r="H48" s="188" t="b">
        <f t="shared" ref="H48:H87" si="11">ISBLANK(C48)</f>
        <v>1</v>
      </c>
      <c r="I48" s="188" t="b">
        <f t="shared" ref="I48:I87" si="12">ISBLANK(D48)</f>
        <v>1</v>
      </c>
      <c r="J48" s="188" t="str">
        <f t="shared" ref="J48:J87" si="13">IF(H48=TRUE,"Incomplete","Complete")</f>
        <v>Incomplete</v>
      </c>
      <c r="K48" s="188" t="str">
        <f t="shared" ref="K48:K87" si="14">IF(I48=TRUE,"Incomplete","Complete")</f>
        <v>Incomplete</v>
      </c>
      <c r="L48" s="188" t="str">
        <f t="shared" ref="L48:L87" si="15">IF(J48="Incomplete","Incomplete",IF(K48="Incomplete","Incomplete","Complete"))</f>
        <v>Incomplete</v>
      </c>
      <c r="M48" s="188" t="str">
        <f>IF(L40="Incomplete","Incomplete",IF(L41="Incomplete","Incomplete",M17IF(L42="Incomplete","Incomplete",IF(L43="Incomplete","Incomplete",IF(L44="Incomplete","Incomplete",IF(L45="Incomplete","Incomplete",IF(L46="Incomplete","Incomplete",IF(L47="Incomplete","Incomplete",IF(L48="Incomplete","Incomplete","Complete")))))))))</f>
        <v>Incomplete</v>
      </c>
    </row>
    <row r="49" spans="1:13" x14ac:dyDescent="0.2">
      <c r="A49" s="96">
        <v>528</v>
      </c>
      <c r="B49" s="201" t="s">
        <v>451</v>
      </c>
      <c r="C49" s="102"/>
      <c r="D49" s="102"/>
      <c r="G49" s="189"/>
      <c r="H49" s="188" t="b">
        <f t="shared" si="11"/>
        <v>1</v>
      </c>
      <c r="I49" s="188" t="b">
        <f t="shared" si="12"/>
        <v>1</v>
      </c>
      <c r="J49" s="188" t="str">
        <f t="shared" si="13"/>
        <v>Incomplete</v>
      </c>
      <c r="K49" s="188" t="str">
        <f t="shared" si="14"/>
        <v>Incomplete</v>
      </c>
      <c r="L49" s="188" t="str">
        <f t="shared" si="15"/>
        <v>Incomplete</v>
      </c>
    </row>
    <row r="50" spans="1:13" x14ac:dyDescent="0.2">
      <c r="A50" s="96">
        <v>529</v>
      </c>
      <c r="B50" s="201" t="s">
        <v>452</v>
      </c>
      <c r="C50" s="102"/>
      <c r="D50" s="102"/>
      <c r="G50" s="189"/>
      <c r="H50" s="188" t="b">
        <f t="shared" si="11"/>
        <v>1</v>
      </c>
      <c r="I50" s="188" t="b">
        <f t="shared" si="12"/>
        <v>1</v>
      </c>
      <c r="J50" s="188" t="str">
        <f t="shared" si="13"/>
        <v>Incomplete</v>
      </c>
      <c r="K50" s="188" t="str">
        <f t="shared" si="14"/>
        <v>Incomplete</v>
      </c>
      <c r="L50" s="188" t="str">
        <f t="shared" si="15"/>
        <v>Incomplete</v>
      </c>
    </row>
    <row r="51" spans="1:13" x14ac:dyDescent="0.2">
      <c r="A51" s="96">
        <v>530</v>
      </c>
      <c r="B51" s="201" t="s">
        <v>462</v>
      </c>
      <c r="C51" s="102"/>
      <c r="D51" s="102"/>
      <c r="G51" s="189"/>
      <c r="H51" s="188" t="b">
        <f t="shared" si="11"/>
        <v>1</v>
      </c>
      <c r="I51" s="188" t="b">
        <f t="shared" si="12"/>
        <v>1</v>
      </c>
      <c r="J51" s="188" t="str">
        <f t="shared" si="13"/>
        <v>Incomplete</v>
      </c>
      <c r="K51" s="188" t="str">
        <f t="shared" si="14"/>
        <v>Incomplete</v>
      </c>
      <c r="L51" s="188" t="str">
        <f t="shared" si="15"/>
        <v>Incomplete</v>
      </c>
    </row>
    <row r="52" spans="1:13" x14ac:dyDescent="0.2">
      <c r="A52" s="96">
        <v>531</v>
      </c>
      <c r="B52" s="201" t="s">
        <v>454</v>
      </c>
      <c r="C52" s="102"/>
      <c r="D52" s="102"/>
      <c r="G52" s="189"/>
      <c r="H52" s="188" t="b">
        <f t="shared" si="11"/>
        <v>1</v>
      </c>
      <c r="I52" s="188" t="b">
        <f t="shared" si="12"/>
        <v>1</v>
      </c>
      <c r="J52" s="188" t="str">
        <f t="shared" si="13"/>
        <v>Incomplete</v>
      </c>
      <c r="K52" s="188" t="str">
        <f t="shared" si="14"/>
        <v>Incomplete</v>
      </c>
      <c r="L52" s="188" t="str">
        <f t="shared" si="15"/>
        <v>Incomplete</v>
      </c>
    </row>
    <row r="53" spans="1:13" x14ac:dyDescent="0.2">
      <c r="A53" s="96">
        <v>532</v>
      </c>
      <c r="B53" s="201" t="s">
        <v>461</v>
      </c>
      <c r="C53" s="102"/>
      <c r="D53" s="102"/>
      <c r="G53" s="189"/>
      <c r="H53" s="188" t="b">
        <f t="shared" si="11"/>
        <v>1</v>
      </c>
      <c r="I53" s="188" t="b">
        <f t="shared" si="12"/>
        <v>1</v>
      </c>
      <c r="J53" s="188" t="str">
        <f t="shared" si="13"/>
        <v>Incomplete</v>
      </c>
      <c r="K53" s="188" t="str">
        <f t="shared" si="14"/>
        <v>Incomplete</v>
      </c>
      <c r="L53" s="188" t="str">
        <f t="shared" si="15"/>
        <v>Incomplete</v>
      </c>
    </row>
    <row r="54" spans="1:13" x14ac:dyDescent="0.2">
      <c r="A54" s="380" t="s">
        <v>457</v>
      </c>
      <c r="B54" s="381"/>
      <c r="C54" s="381"/>
      <c r="D54" s="382"/>
      <c r="G54" s="189"/>
    </row>
    <row r="55" spans="1:13" x14ac:dyDescent="0.2">
      <c r="A55" s="96">
        <v>632</v>
      </c>
      <c r="B55" s="201" t="s">
        <v>147</v>
      </c>
      <c r="C55" s="102"/>
      <c r="D55" s="102"/>
      <c r="G55" s="189"/>
      <c r="H55" s="188" t="b">
        <f t="shared" si="11"/>
        <v>1</v>
      </c>
      <c r="I55" s="188" t="b">
        <f t="shared" si="12"/>
        <v>1</v>
      </c>
      <c r="J55" s="188" t="str">
        <f t="shared" si="13"/>
        <v>Incomplete</v>
      </c>
      <c r="K55" s="188" t="str">
        <f t="shared" si="14"/>
        <v>Incomplete</v>
      </c>
      <c r="L55" s="188" t="str">
        <f t="shared" si="15"/>
        <v>Incomplete</v>
      </c>
    </row>
    <row r="56" spans="1:13" x14ac:dyDescent="0.2">
      <c r="A56" s="96">
        <v>633</v>
      </c>
      <c r="B56" s="201" t="s">
        <v>148</v>
      </c>
      <c r="C56" s="102"/>
      <c r="D56" s="102"/>
      <c r="G56" s="189"/>
      <c r="H56" s="188" t="b">
        <f t="shared" si="11"/>
        <v>1</v>
      </c>
      <c r="I56" s="188" t="b">
        <f t="shared" si="12"/>
        <v>1</v>
      </c>
      <c r="J56" s="188" t="str">
        <f t="shared" si="13"/>
        <v>Incomplete</v>
      </c>
      <c r="K56" s="188" t="str">
        <f t="shared" si="14"/>
        <v>Incomplete</v>
      </c>
      <c r="L56" s="188" t="str">
        <f t="shared" si="15"/>
        <v>Incomplete</v>
      </c>
    </row>
    <row r="57" spans="1:13" x14ac:dyDescent="0.2">
      <c r="A57" s="96">
        <v>634</v>
      </c>
      <c r="B57" s="201" t="s">
        <v>149</v>
      </c>
      <c r="C57" s="102"/>
      <c r="D57" s="102"/>
      <c r="G57" s="189"/>
      <c r="H57" s="188" t="b">
        <f t="shared" si="11"/>
        <v>1</v>
      </c>
      <c r="I57" s="188" t="b">
        <f t="shared" si="12"/>
        <v>1</v>
      </c>
      <c r="J57" s="188" t="str">
        <f t="shared" si="13"/>
        <v>Incomplete</v>
      </c>
      <c r="K57" s="188" t="str">
        <f t="shared" si="14"/>
        <v>Incomplete</v>
      </c>
      <c r="L57" s="188" t="str">
        <f t="shared" si="15"/>
        <v>Incomplete</v>
      </c>
      <c r="M57" s="188" t="str">
        <f>IF(L49="Incomplete","Incomplete",IF(L50="Incomplete","Incomplete",IF(L51="Incomplete","Incomplete",IF(L52="Incomplete","Incomplete",IF(L53="Incomplete","Incomplete",IF(L55="Incomplete","Incomplete",IF(L56="Incomplete","Incomplete",IF(L57="Incomplete","Incomplete","Complete"))))))))</f>
        <v>Incomplete</v>
      </c>
    </row>
    <row r="58" spans="1:13" x14ac:dyDescent="0.2">
      <c r="A58" s="96">
        <v>635</v>
      </c>
      <c r="B58" s="201" t="s">
        <v>150</v>
      </c>
      <c r="C58" s="102"/>
      <c r="D58" s="102"/>
      <c r="G58" s="189"/>
      <c r="H58" s="188" t="b">
        <f t="shared" si="11"/>
        <v>1</v>
      </c>
      <c r="I58" s="188" t="b">
        <f t="shared" si="12"/>
        <v>1</v>
      </c>
      <c r="J58" s="188" t="str">
        <f t="shared" si="13"/>
        <v>Incomplete</v>
      </c>
      <c r="K58" s="188" t="str">
        <f t="shared" si="14"/>
        <v>Incomplete</v>
      </c>
      <c r="L58" s="188" t="str">
        <f t="shared" si="15"/>
        <v>Incomplete</v>
      </c>
    </row>
    <row r="59" spans="1:13" x14ac:dyDescent="0.2">
      <c r="A59" s="96">
        <v>636</v>
      </c>
      <c r="B59" s="201" t="s">
        <v>151</v>
      </c>
      <c r="C59" s="102"/>
      <c r="D59" s="102"/>
      <c r="G59" s="189"/>
      <c r="H59" s="188" t="b">
        <f t="shared" si="11"/>
        <v>1</v>
      </c>
      <c r="I59" s="188" t="b">
        <f t="shared" si="12"/>
        <v>1</v>
      </c>
      <c r="J59" s="188" t="str">
        <f t="shared" si="13"/>
        <v>Incomplete</v>
      </c>
      <c r="K59" s="188" t="str">
        <f t="shared" si="14"/>
        <v>Incomplete</v>
      </c>
      <c r="L59" s="188" t="str">
        <f t="shared" si="15"/>
        <v>Incomplete</v>
      </c>
    </row>
    <row r="60" spans="1:13" x14ac:dyDescent="0.2">
      <c r="A60" s="96">
        <v>640</v>
      </c>
      <c r="B60" s="97" t="s">
        <v>16</v>
      </c>
      <c r="C60" s="102"/>
      <c r="D60" s="102"/>
      <c r="H60" s="188" t="b">
        <f t="shared" si="11"/>
        <v>1</v>
      </c>
      <c r="I60" s="188" t="b">
        <f t="shared" si="12"/>
        <v>1</v>
      </c>
      <c r="J60" s="188" t="str">
        <f t="shared" si="13"/>
        <v>Incomplete</v>
      </c>
      <c r="K60" s="188" t="str">
        <f t="shared" si="14"/>
        <v>Incomplete</v>
      </c>
      <c r="L60" s="188" t="str">
        <f t="shared" si="15"/>
        <v>Incomplete</v>
      </c>
    </row>
    <row r="61" spans="1:13" x14ac:dyDescent="0.2">
      <c r="A61" s="96">
        <v>641</v>
      </c>
      <c r="B61" s="97" t="s">
        <v>145</v>
      </c>
      <c r="C61" s="102"/>
      <c r="D61" s="102"/>
      <c r="H61" s="188" t="b">
        <f t="shared" si="11"/>
        <v>1</v>
      </c>
      <c r="I61" s="188" t="b">
        <f t="shared" si="12"/>
        <v>1</v>
      </c>
      <c r="J61" s="188" t="str">
        <f t="shared" si="13"/>
        <v>Incomplete</v>
      </c>
      <c r="K61" s="188" t="str">
        <f t="shared" si="14"/>
        <v>Incomplete</v>
      </c>
      <c r="L61" s="188" t="str">
        <f t="shared" si="15"/>
        <v>Incomplete</v>
      </c>
    </row>
    <row r="62" spans="1:13" x14ac:dyDescent="0.2">
      <c r="A62" s="96">
        <v>642</v>
      </c>
      <c r="B62" s="97" t="s">
        <v>146</v>
      </c>
      <c r="C62" s="102"/>
      <c r="D62" s="102"/>
      <c r="H62" s="188" t="b">
        <f t="shared" si="11"/>
        <v>1</v>
      </c>
      <c r="I62" s="188" t="b">
        <f t="shared" si="12"/>
        <v>1</v>
      </c>
      <c r="J62" s="188" t="str">
        <f t="shared" si="13"/>
        <v>Incomplete</v>
      </c>
      <c r="K62" s="188" t="str">
        <f t="shared" si="14"/>
        <v>Incomplete</v>
      </c>
      <c r="L62" s="188" t="str">
        <f t="shared" si="15"/>
        <v>Incomplete</v>
      </c>
    </row>
    <row r="63" spans="1:13" x14ac:dyDescent="0.2">
      <c r="A63" s="96">
        <v>650</v>
      </c>
      <c r="B63" s="201" t="s">
        <v>17</v>
      </c>
      <c r="C63" s="102"/>
      <c r="D63" s="102"/>
      <c r="H63" s="188" t="b">
        <f t="shared" si="11"/>
        <v>1</v>
      </c>
      <c r="I63" s="188" t="b">
        <f t="shared" si="12"/>
        <v>1</v>
      </c>
      <c r="J63" s="188" t="str">
        <f t="shared" si="13"/>
        <v>Incomplete</v>
      </c>
      <c r="K63" s="188" t="str">
        <f t="shared" si="14"/>
        <v>Incomplete</v>
      </c>
      <c r="L63" s="188" t="str">
        <f t="shared" si="15"/>
        <v>Incomplete</v>
      </c>
    </row>
    <row r="64" spans="1:13" x14ac:dyDescent="0.2">
      <c r="A64" s="96">
        <v>657</v>
      </c>
      <c r="B64" s="97" t="s">
        <v>18</v>
      </c>
      <c r="C64" s="102"/>
      <c r="D64" s="102"/>
      <c r="H64" s="188" t="b">
        <f t="shared" si="11"/>
        <v>1</v>
      </c>
      <c r="I64" s="188" t="b">
        <f t="shared" si="12"/>
        <v>1</v>
      </c>
      <c r="J64" s="188" t="str">
        <f t="shared" si="13"/>
        <v>Incomplete</v>
      </c>
      <c r="K64" s="188" t="str">
        <f t="shared" si="14"/>
        <v>Incomplete</v>
      </c>
      <c r="L64" s="188" t="str">
        <f t="shared" si="15"/>
        <v>Incomplete</v>
      </c>
    </row>
    <row r="65" spans="1:13" x14ac:dyDescent="0.2">
      <c r="A65" s="96">
        <v>657.1</v>
      </c>
      <c r="B65" s="201" t="s">
        <v>19</v>
      </c>
      <c r="C65" s="102"/>
      <c r="D65" s="102"/>
      <c r="H65" s="188" t="b">
        <f t="shared" si="11"/>
        <v>1</v>
      </c>
      <c r="I65" s="188" t="b">
        <f t="shared" si="12"/>
        <v>1</v>
      </c>
      <c r="J65" s="188" t="str">
        <f t="shared" si="13"/>
        <v>Incomplete</v>
      </c>
      <c r="K65" s="188" t="str">
        <f t="shared" si="14"/>
        <v>Incomplete</v>
      </c>
      <c r="L65" s="188" t="str">
        <f t="shared" si="15"/>
        <v>Incomplete</v>
      </c>
      <c r="M65" s="188" t="str">
        <f>IF(L58="Incomplete","Incomplete",IF(L59="Incomplete","Incomplete",IF(L60="Incomplete","Incomplete",IF(L61="Incomplete","Incomplete",IF(L62="Incomplete","Incomplete",IF(L63="Incomplete","Incomplete",IF(L64="Incomplete","Incomplete",IF(L65="Incomplete","Incomplete","Complete"))))))))</f>
        <v>Incomplete</v>
      </c>
    </row>
    <row r="66" spans="1:13" x14ac:dyDescent="0.2">
      <c r="A66" s="96">
        <v>665</v>
      </c>
      <c r="B66" s="97" t="s">
        <v>20</v>
      </c>
      <c r="C66" s="102"/>
      <c r="D66" s="102"/>
      <c r="H66" s="188" t="b">
        <f t="shared" si="11"/>
        <v>1</v>
      </c>
      <c r="I66" s="188" t="b">
        <f t="shared" si="12"/>
        <v>1</v>
      </c>
      <c r="J66" s="188" t="str">
        <f t="shared" si="13"/>
        <v>Incomplete</v>
      </c>
      <c r="K66" s="188" t="str">
        <f t="shared" si="14"/>
        <v>Incomplete</v>
      </c>
      <c r="L66" s="188" t="str">
        <f t="shared" si="15"/>
        <v>Incomplete</v>
      </c>
    </row>
    <row r="67" spans="1:13" x14ac:dyDescent="0.2">
      <c r="A67" s="96">
        <v>670</v>
      </c>
      <c r="B67" s="97" t="s">
        <v>244</v>
      </c>
      <c r="C67" s="102"/>
      <c r="D67" s="102"/>
      <c r="H67" s="188" t="b">
        <f t="shared" si="11"/>
        <v>1</v>
      </c>
      <c r="I67" s="188" t="b">
        <f t="shared" si="12"/>
        <v>1</v>
      </c>
      <c r="J67" s="188" t="str">
        <f t="shared" si="13"/>
        <v>Incomplete</v>
      </c>
      <c r="K67" s="188" t="str">
        <f t="shared" si="14"/>
        <v>Incomplete</v>
      </c>
      <c r="L67" s="188" t="str">
        <f t="shared" si="15"/>
        <v>Incomplete</v>
      </c>
    </row>
    <row r="68" spans="1:13" x14ac:dyDescent="0.2">
      <c r="A68" s="96">
        <v>675</v>
      </c>
      <c r="B68" s="201" t="s">
        <v>21</v>
      </c>
      <c r="C68" s="102"/>
      <c r="D68" s="102"/>
      <c r="H68" s="188" t="b">
        <f t="shared" si="11"/>
        <v>1</v>
      </c>
      <c r="I68" s="188" t="b">
        <f t="shared" si="12"/>
        <v>1</v>
      </c>
      <c r="J68" s="188" t="str">
        <f t="shared" si="13"/>
        <v>Incomplete</v>
      </c>
      <c r="K68" s="188" t="str">
        <f t="shared" si="14"/>
        <v>Incomplete</v>
      </c>
      <c r="L68" s="188" t="str">
        <f t="shared" si="15"/>
        <v>Incomplete</v>
      </c>
    </row>
    <row r="69" spans="1:13" x14ac:dyDescent="0.2">
      <c r="A69" s="96">
        <v>403</v>
      </c>
      <c r="B69" s="97" t="s">
        <v>376</v>
      </c>
      <c r="C69" s="102"/>
      <c r="D69" s="114">
        <f>'AR7'!J97</f>
        <v>0</v>
      </c>
      <c r="H69" s="188" t="b">
        <f t="shared" si="11"/>
        <v>1</v>
      </c>
      <c r="J69" s="188" t="str">
        <f t="shared" si="13"/>
        <v>Incomplete</v>
      </c>
      <c r="K69" s="188" t="str">
        <f t="shared" si="14"/>
        <v>Complete</v>
      </c>
      <c r="L69" s="188" t="str">
        <f t="shared" si="15"/>
        <v>Incomplete</v>
      </c>
    </row>
    <row r="70" spans="1:13" x14ac:dyDescent="0.2">
      <c r="A70" s="96">
        <v>408</v>
      </c>
      <c r="B70" s="97" t="s">
        <v>23</v>
      </c>
      <c r="C70" s="102"/>
      <c r="D70" s="102"/>
      <c r="H70" s="188" t="b">
        <f t="shared" si="11"/>
        <v>1</v>
      </c>
      <c r="I70" s="188" t="b">
        <f t="shared" si="12"/>
        <v>1</v>
      </c>
      <c r="J70" s="188" t="str">
        <f t="shared" si="13"/>
        <v>Incomplete</v>
      </c>
      <c r="K70" s="188" t="str">
        <f t="shared" si="14"/>
        <v>Incomplete</v>
      </c>
      <c r="L70" s="188" t="str">
        <f t="shared" si="15"/>
        <v>Incomplete</v>
      </c>
    </row>
    <row r="71" spans="1:13" x14ac:dyDescent="0.2">
      <c r="A71" s="96">
        <v>408.11</v>
      </c>
      <c r="B71" s="97" t="s">
        <v>24</v>
      </c>
      <c r="C71" s="102"/>
      <c r="D71" s="102"/>
      <c r="H71" s="188" t="b">
        <f t="shared" si="11"/>
        <v>1</v>
      </c>
      <c r="I71" s="188" t="b">
        <f t="shared" si="12"/>
        <v>1</v>
      </c>
      <c r="J71" s="188" t="str">
        <f t="shared" si="13"/>
        <v>Incomplete</v>
      </c>
      <c r="K71" s="188" t="str">
        <f t="shared" si="14"/>
        <v>Incomplete</v>
      </c>
      <c r="L71" s="188" t="str">
        <f t="shared" si="15"/>
        <v>Incomplete</v>
      </c>
    </row>
    <row r="72" spans="1:13" x14ac:dyDescent="0.2">
      <c r="A72" s="96">
        <v>409</v>
      </c>
      <c r="B72" s="97" t="s">
        <v>25</v>
      </c>
      <c r="C72" s="102"/>
      <c r="D72" s="102"/>
      <c r="H72" s="188" t="b">
        <f t="shared" si="11"/>
        <v>1</v>
      </c>
      <c r="I72" s="188" t="b">
        <f t="shared" si="12"/>
        <v>1</v>
      </c>
      <c r="J72" s="188" t="str">
        <f t="shared" si="13"/>
        <v>Incomplete</v>
      </c>
      <c r="K72" s="188" t="str">
        <f t="shared" si="14"/>
        <v>Incomplete</v>
      </c>
      <c r="L72" s="188" t="str">
        <f t="shared" si="15"/>
        <v>Incomplete</v>
      </c>
    </row>
    <row r="73" spans="1:13" x14ac:dyDescent="0.2">
      <c r="A73" s="96">
        <v>427.1</v>
      </c>
      <c r="B73" s="97" t="s">
        <v>243</v>
      </c>
      <c r="C73" s="195"/>
      <c r="D73" s="195"/>
      <c r="H73" s="188" t="b">
        <f t="shared" si="11"/>
        <v>1</v>
      </c>
      <c r="I73" s="188" t="b">
        <f t="shared" si="12"/>
        <v>1</v>
      </c>
      <c r="J73" s="188" t="str">
        <f t="shared" si="13"/>
        <v>Incomplete</v>
      </c>
      <c r="K73" s="188" t="str">
        <f t="shared" si="14"/>
        <v>Incomplete</v>
      </c>
      <c r="L73" s="188" t="str">
        <f t="shared" si="15"/>
        <v>Incomplete</v>
      </c>
      <c r="M73" s="188" t="str">
        <f>IF(L66="Incomplete","Incomplete",IF(L67="Incomplete","Incomplete",IF(L68="Incomplete","Incomplete",IF(L69="Incomplete","Incomplete",IF(L70="Incomplete","Incomplete",IF(L71="Incomplete","Incomplete",IF(L72="Incomplete","Incomplete",IF(L73="Incomplete","Incomplete","Complete"))))))))</f>
        <v>Incomplete</v>
      </c>
    </row>
    <row r="74" spans="1:13" x14ac:dyDescent="0.2">
      <c r="A74" s="96"/>
      <c r="B74" s="203" t="s">
        <v>26</v>
      </c>
      <c r="C74" s="154">
        <f>SUM(C23:C73)</f>
        <v>0</v>
      </c>
      <c r="D74" s="154">
        <f>SUM(D23:D73)</f>
        <v>0</v>
      </c>
    </row>
    <row r="75" spans="1:13" x14ac:dyDescent="0.2">
      <c r="A75" s="116"/>
      <c r="B75" s="133"/>
      <c r="C75" s="194"/>
      <c r="D75" s="194"/>
    </row>
    <row r="76" spans="1:13" x14ac:dyDescent="0.2">
      <c r="A76" s="116"/>
      <c r="B76" s="105" t="s">
        <v>27</v>
      </c>
      <c r="C76" s="196">
        <f>C19-C74</f>
        <v>0</v>
      </c>
      <c r="D76" s="196">
        <f>D19-D74</f>
        <v>0</v>
      </c>
    </row>
    <row r="77" spans="1:13" x14ac:dyDescent="0.2">
      <c r="A77" s="116"/>
      <c r="B77" s="105"/>
      <c r="C77" s="194"/>
      <c r="D77" s="194"/>
    </row>
    <row r="78" spans="1:13" x14ac:dyDescent="0.2">
      <c r="A78" s="116"/>
      <c r="B78" s="105" t="s">
        <v>28</v>
      </c>
      <c r="C78" s="194"/>
      <c r="D78" s="194"/>
    </row>
    <row r="79" spans="1:13" x14ac:dyDescent="0.2">
      <c r="A79" s="96">
        <v>419</v>
      </c>
      <c r="B79" s="202" t="s">
        <v>29</v>
      </c>
      <c r="C79" s="98"/>
      <c r="D79" s="98"/>
      <c r="H79" s="188" t="b">
        <f t="shared" si="11"/>
        <v>1</v>
      </c>
      <c r="I79" s="188" t="b">
        <f t="shared" si="12"/>
        <v>1</v>
      </c>
      <c r="J79" s="188" t="str">
        <f t="shared" si="13"/>
        <v>Incomplete</v>
      </c>
      <c r="K79" s="188" t="str">
        <f t="shared" si="14"/>
        <v>Incomplete</v>
      </c>
      <c r="L79" s="188" t="str">
        <f t="shared" si="15"/>
        <v>Incomplete</v>
      </c>
    </row>
    <row r="80" spans="1:13" x14ac:dyDescent="0.2">
      <c r="A80" s="96">
        <v>421</v>
      </c>
      <c r="B80" s="97" t="s">
        <v>30</v>
      </c>
      <c r="C80" s="102"/>
      <c r="D80" s="102"/>
      <c r="H80" s="188" t="b">
        <f t="shared" si="11"/>
        <v>1</v>
      </c>
      <c r="I80" s="188" t="b">
        <f t="shared" si="12"/>
        <v>1</v>
      </c>
      <c r="J80" s="188" t="str">
        <f t="shared" si="13"/>
        <v>Incomplete</v>
      </c>
      <c r="K80" s="188" t="str">
        <f t="shared" si="14"/>
        <v>Incomplete</v>
      </c>
      <c r="L80" s="188" t="str">
        <f t="shared" si="15"/>
        <v>Incomplete</v>
      </c>
    </row>
    <row r="81" spans="1:14" x14ac:dyDescent="0.2">
      <c r="A81" s="96">
        <v>426</v>
      </c>
      <c r="B81" s="202" t="s">
        <v>143</v>
      </c>
      <c r="C81" s="102"/>
      <c r="D81" s="102"/>
      <c r="H81" s="188" t="b">
        <f t="shared" si="11"/>
        <v>1</v>
      </c>
      <c r="I81" s="188" t="b">
        <f t="shared" si="12"/>
        <v>1</v>
      </c>
      <c r="J81" s="188" t="str">
        <f t="shared" si="13"/>
        <v>Incomplete</v>
      </c>
      <c r="K81" s="188" t="str">
        <f t="shared" si="14"/>
        <v>Incomplete</v>
      </c>
      <c r="L81" s="188" t="str">
        <f t="shared" si="15"/>
        <v>Incomplete</v>
      </c>
    </row>
    <row r="82" spans="1:14" x14ac:dyDescent="0.2">
      <c r="A82" s="96">
        <v>427</v>
      </c>
      <c r="B82" s="97" t="s">
        <v>144</v>
      </c>
      <c r="C82" s="102"/>
      <c r="D82" s="102"/>
      <c r="H82" s="188" t="b">
        <f t="shared" si="11"/>
        <v>1</v>
      </c>
      <c r="I82" s="188" t="b">
        <f t="shared" si="12"/>
        <v>1</v>
      </c>
      <c r="J82" s="188" t="str">
        <f t="shared" si="13"/>
        <v>Incomplete</v>
      </c>
      <c r="K82" s="188" t="str">
        <f t="shared" si="14"/>
        <v>Incomplete</v>
      </c>
      <c r="L82" s="188" t="str">
        <f t="shared" si="15"/>
        <v>Incomplete</v>
      </c>
    </row>
    <row r="83" spans="1:14" x14ac:dyDescent="0.2">
      <c r="A83" s="116"/>
      <c r="B83" s="197" t="s">
        <v>31</v>
      </c>
      <c r="C83" s="154">
        <f>SUM(C79:C82)</f>
        <v>0</v>
      </c>
      <c r="D83" s="154">
        <f>SUM(D79:D82)</f>
        <v>0</v>
      </c>
    </row>
    <row r="84" spans="1:14" x14ac:dyDescent="0.2">
      <c r="A84" s="116"/>
      <c r="B84" s="133"/>
      <c r="C84" s="194"/>
      <c r="D84" s="194"/>
    </row>
    <row r="85" spans="1:14" ht="13.5" thickBot="1" x14ac:dyDescent="0.25">
      <c r="A85" s="116"/>
      <c r="B85" s="105" t="s">
        <v>32</v>
      </c>
      <c r="C85" s="198">
        <f>C76+C83</f>
        <v>0</v>
      </c>
      <c r="D85" s="198">
        <f>D76+D83</f>
        <v>0</v>
      </c>
    </row>
    <row r="86" spans="1:14" ht="13.5" thickTop="1" x14ac:dyDescent="0.2">
      <c r="A86" s="51"/>
      <c r="B86" s="51"/>
      <c r="C86" s="51"/>
      <c r="D86" s="51"/>
    </row>
    <row r="87" spans="1:14" x14ac:dyDescent="0.2">
      <c r="A87" s="51"/>
      <c r="B87" s="212" t="s">
        <v>532</v>
      </c>
      <c r="C87" s="102"/>
      <c r="D87" s="102"/>
      <c r="H87" s="188" t="b">
        <f t="shared" si="11"/>
        <v>1</v>
      </c>
      <c r="I87" s="188" t="b">
        <f t="shared" si="12"/>
        <v>1</v>
      </c>
      <c r="J87" s="188" t="str">
        <f t="shared" si="13"/>
        <v>Incomplete</v>
      </c>
      <c r="K87" s="188" t="str">
        <f t="shared" si="14"/>
        <v>Incomplete</v>
      </c>
      <c r="L87" s="188" t="str">
        <f t="shared" si="15"/>
        <v>Incomplete</v>
      </c>
      <c r="M87" s="188" t="str">
        <f>IF(L79="Incomplete","Incomplete",IF(L80="Incomplete","Incomplete",IF(L81="Incomplete","Incomplete",IF(L82="Incomplete","Incomplete",IF(L87="Incomplete","Incomplete","Complete")))))</f>
        <v>Incomplete</v>
      </c>
      <c r="N87" s="188" t="str">
        <f>IF(M17="Incomplete","Incomplete",IF(M30="Incomplete","Incomplete",IF(M38="Incomplete","Incomplete",IF(M48="Incomplete","Incomplete",IF(M57="Incomplete","Incomplete",IF(M65="Incomplete","Incomplete",IF(M73="Incomplete","Incomplete",IF(M87="Incomplete","Incomplete","Complete"))))))))</f>
        <v>Incomplete</v>
      </c>
    </row>
    <row r="88" spans="1:14" x14ac:dyDescent="0.2">
      <c r="A88" s="51"/>
      <c r="B88" s="51"/>
      <c r="C88" s="51"/>
      <c r="D88" s="51"/>
    </row>
    <row r="89" spans="1:14" ht="12.75" customHeight="1" x14ac:dyDescent="0.2">
      <c r="A89" s="362" t="s">
        <v>531</v>
      </c>
      <c r="B89" s="363"/>
      <c r="C89" s="363"/>
      <c r="D89" s="363"/>
    </row>
    <row r="90" spans="1:14" x14ac:dyDescent="0.2">
      <c r="A90" s="368"/>
      <c r="B90" s="369"/>
      <c r="C90" s="369"/>
      <c r="D90" s="369"/>
    </row>
    <row r="91" spans="1:14" ht="12.75" customHeight="1" x14ac:dyDescent="0.2">
      <c r="A91" s="51"/>
      <c r="B91" s="51"/>
      <c r="C91" s="51"/>
      <c r="D91" s="51"/>
    </row>
    <row r="92" spans="1:14" x14ac:dyDescent="0.2">
      <c r="A92" s="51"/>
      <c r="D92" s="77" t="str">
        <f>"Page "&amp;D93</f>
        <v>Page 11</v>
      </c>
    </row>
    <row r="93" spans="1:14" x14ac:dyDescent="0.2">
      <c r="D93" s="188">
        <f>'AR8'!I61+1</f>
        <v>11</v>
      </c>
    </row>
  </sheetData>
  <sheetProtection algorithmName="SHA-512" hashValue="ASjik1DVx5sKh3xHoQV4K8R5AaHt22EIy5l1O+GPkF79XxzSueYlOqr3rVKZmBc8guWViE0VoTnzlC16sK3q4A==" saltValue="BbCb/icGu5yg42Pd2gUtmQ==" spinCount="100000" sheet="1" insertRows="0"/>
  <mergeCells count="5">
    <mergeCell ref="A7:D7"/>
    <mergeCell ref="A89:D90"/>
    <mergeCell ref="A22:D22"/>
    <mergeCell ref="A39:D39"/>
    <mergeCell ref="A54:D54"/>
  </mergeCells>
  <conditionalFormatting sqref="D10:D17 C70:D73 C27:D38 C40:D53 C55:D68">
    <cfRule type="cellIs" dxfId="21" priority="21" operator="equal">
      <formula>ISBLANK(g)</formula>
    </cfRule>
  </conditionalFormatting>
  <conditionalFormatting sqref="C10:C17">
    <cfRule type="cellIs" dxfId="20" priority="20" operator="equal">
      <formula>ISBLANK(g)</formula>
    </cfRule>
  </conditionalFormatting>
  <conditionalFormatting sqref="D18">
    <cfRule type="cellIs" dxfId="19" priority="19" operator="equal">
      <formula>ISBLANK(g)</formula>
    </cfRule>
  </conditionalFormatting>
  <conditionalFormatting sqref="C18">
    <cfRule type="cellIs" dxfId="18" priority="18" operator="equal">
      <formula>ISBLANK(g)</formula>
    </cfRule>
  </conditionalFormatting>
  <conditionalFormatting sqref="D23 D25">
    <cfRule type="cellIs" dxfId="17" priority="17" operator="equal">
      <formula>ISBLANK(g)</formula>
    </cfRule>
  </conditionalFormatting>
  <conditionalFormatting sqref="C23 C25">
    <cfRule type="cellIs" dxfId="16" priority="16" operator="equal">
      <formula>ISBLANK(g)</formula>
    </cfRule>
  </conditionalFormatting>
  <conditionalFormatting sqref="D26">
    <cfRule type="cellIs" dxfId="15" priority="15" operator="equal">
      <formula>ISBLANK(g)</formula>
    </cfRule>
  </conditionalFormatting>
  <conditionalFormatting sqref="C26">
    <cfRule type="cellIs" dxfId="14" priority="14" operator="equal">
      <formula>ISBLANK(g)</formula>
    </cfRule>
  </conditionalFormatting>
  <conditionalFormatting sqref="C69">
    <cfRule type="cellIs" dxfId="13" priority="11" operator="equal">
      <formula>ISBLANK(g)</formula>
    </cfRule>
  </conditionalFormatting>
  <conditionalFormatting sqref="D79:D80">
    <cfRule type="cellIs" dxfId="12" priority="9" operator="equal">
      <formula>ISBLANK(g)</formula>
    </cfRule>
  </conditionalFormatting>
  <conditionalFormatting sqref="C79:C80">
    <cfRule type="cellIs" dxfId="11" priority="8" operator="equal">
      <formula>ISBLANK(g)</formula>
    </cfRule>
  </conditionalFormatting>
  <conditionalFormatting sqref="D81">
    <cfRule type="cellIs" dxfId="10" priority="7" operator="equal">
      <formula>ISBLANK(g)</formula>
    </cfRule>
  </conditionalFormatting>
  <conditionalFormatting sqref="C81">
    <cfRule type="cellIs" dxfId="9" priority="6" operator="equal">
      <formula>ISBLANK(g)</formula>
    </cfRule>
  </conditionalFormatting>
  <conditionalFormatting sqref="D82">
    <cfRule type="cellIs" dxfId="8" priority="5" operator="equal">
      <formula>ISBLANK(g)</formula>
    </cfRule>
  </conditionalFormatting>
  <conditionalFormatting sqref="C82">
    <cfRule type="cellIs" dxfId="7" priority="4" operator="equal">
      <formula>ISBLANK(g)</formula>
    </cfRule>
  </conditionalFormatting>
  <conditionalFormatting sqref="D24">
    <cfRule type="cellIs" dxfId="6" priority="3" operator="equal">
      <formula>ISBLANK(g)</formula>
    </cfRule>
  </conditionalFormatting>
  <conditionalFormatting sqref="C24">
    <cfRule type="cellIs" dxfId="5" priority="2" operator="equal">
      <formula>ISBLANK(g)</formula>
    </cfRule>
  </conditionalFormatting>
  <conditionalFormatting sqref="C87:D87">
    <cfRule type="cellIs" dxfId="4" priority="1" operator="equal">
      <formula>ISBLANK(g)</formula>
    </cfRule>
  </conditionalFormatting>
  <hyperlinks>
    <hyperlink ref="E8" location="TOC" display="Table of Contents" xr:uid="{00000000-0004-0000-0A00-000000000000}"/>
  </hyperlinks>
  <printOptions horizontalCentered="1" verticalCentered="1"/>
  <pageMargins left="0.25" right="0.25" top="0.25" bottom="0.25" header="0" footer="0"/>
  <pageSetup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B0883-EA06-4604-BCB2-79059B69D5A5}">
  <sheetPr codeName="Sheet44">
    <tabColor indexed="22"/>
    <pageSetUpPr fitToPage="1"/>
  </sheetPr>
  <dimension ref="A1:J35"/>
  <sheetViews>
    <sheetView zoomScaleNormal="100" zoomScaleSheetLayoutView="100" workbookViewId="0">
      <selection activeCell="E23" sqref="E23"/>
    </sheetView>
  </sheetViews>
  <sheetFormatPr defaultRowHeight="12.75" x14ac:dyDescent="0.2"/>
  <cols>
    <col min="1" max="1" width="22" style="51" customWidth="1"/>
    <col min="2" max="2" width="19.5" style="51" bestFit="1" customWidth="1"/>
    <col min="3" max="3" width="18" style="51" bestFit="1" customWidth="1"/>
    <col min="4" max="4" width="16" style="51" customWidth="1"/>
    <col min="5" max="5" width="9.33203125" style="51"/>
    <col min="6" max="10" width="11" style="51" hidden="1" customWidth="1"/>
    <col min="11" max="248" width="9.33203125" style="51"/>
    <col min="249" max="249" width="22" style="51" customWidth="1"/>
    <col min="250" max="250" width="24.5" style="51" customWidth="1"/>
    <col min="251" max="251" width="22.5" style="51" customWidth="1"/>
    <col min="252" max="252" width="19.6640625" style="51" customWidth="1"/>
    <col min="253" max="504" width="9.33203125" style="51"/>
    <col min="505" max="505" width="22" style="51" customWidth="1"/>
    <col min="506" max="506" width="24.5" style="51" customWidth="1"/>
    <col min="507" max="507" width="22.5" style="51" customWidth="1"/>
    <col min="508" max="508" width="19.6640625" style="51" customWidth="1"/>
    <col min="509" max="760" width="9.33203125" style="51"/>
    <col min="761" max="761" width="22" style="51" customWidth="1"/>
    <col min="762" max="762" width="24.5" style="51" customWidth="1"/>
    <col min="763" max="763" width="22.5" style="51" customWidth="1"/>
    <col min="764" max="764" width="19.6640625" style="51" customWidth="1"/>
    <col min="765" max="1016" width="9.33203125" style="51"/>
    <col min="1017" max="1017" width="22" style="51" customWidth="1"/>
    <col min="1018" max="1018" width="24.5" style="51" customWidth="1"/>
    <col min="1019" max="1019" width="22.5" style="51" customWidth="1"/>
    <col min="1020" max="1020" width="19.6640625" style="51" customWidth="1"/>
    <col min="1021" max="1272" width="9.33203125" style="51"/>
    <col min="1273" max="1273" width="22" style="51" customWidth="1"/>
    <col min="1274" max="1274" width="24.5" style="51" customWidth="1"/>
    <col min="1275" max="1275" width="22.5" style="51" customWidth="1"/>
    <col min="1276" max="1276" width="19.6640625" style="51" customWidth="1"/>
    <col min="1277" max="1528" width="9.33203125" style="51"/>
    <col min="1529" max="1529" width="22" style="51" customWidth="1"/>
    <col min="1530" max="1530" width="24.5" style="51" customWidth="1"/>
    <col min="1531" max="1531" width="22.5" style="51" customWidth="1"/>
    <col min="1532" max="1532" width="19.6640625" style="51" customWidth="1"/>
    <col min="1533" max="1784" width="9.33203125" style="51"/>
    <col min="1785" max="1785" width="22" style="51" customWidth="1"/>
    <col min="1786" max="1786" width="24.5" style="51" customWidth="1"/>
    <col min="1787" max="1787" width="22.5" style="51" customWidth="1"/>
    <col min="1788" max="1788" width="19.6640625" style="51" customWidth="1"/>
    <col min="1789" max="2040" width="9.33203125" style="51"/>
    <col min="2041" max="2041" width="22" style="51" customWidth="1"/>
    <col min="2042" max="2042" width="24.5" style="51" customWidth="1"/>
    <col min="2043" max="2043" width="22.5" style="51" customWidth="1"/>
    <col min="2044" max="2044" width="19.6640625" style="51" customWidth="1"/>
    <col min="2045" max="2296" width="9.33203125" style="51"/>
    <col min="2297" max="2297" width="22" style="51" customWidth="1"/>
    <col min="2298" max="2298" width="24.5" style="51" customWidth="1"/>
    <col min="2299" max="2299" width="22.5" style="51" customWidth="1"/>
    <col min="2300" max="2300" width="19.6640625" style="51" customWidth="1"/>
    <col min="2301" max="2552" width="9.33203125" style="51"/>
    <col min="2553" max="2553" width="22" style="51" customWidth="1"/>
    <col min="2554" max="2554" width="24.5" style="51" customWidth="1"/>
    <col min="2555" max="2555" width="22.5" style="51" customWidth="1"/>
    <col min="2556" max="2556" width="19.6640625" style="51" customWidth="1"/>
    <col min="2557" max="2808" width="9.33203125" style="51"/>
    <col min="2809" max="2809" width="22" style="51" customWidth="1"/>
    <col min="2810" max="2810" width="24.5" style="51" customWidth="1"/>
    <col min="2811" max="2811" width="22.5" style="51" customWidth="1"/>
    <col min="2812" max="2812" width="19.6640625" style="51" customWidth="1"/>
    <col min="2813" max="3064" width="9.33203125" style="51"/>
    <col min="3065" max="3065" width="22" style="51" customWidth="1"/>
    <col min="3066" max="3066" width="24.5" style="51" customWidth="1"/>
    <col min="3067" max="3067" width="22.5" style="51" customWidth="1"/>
    <col min="3068" max="3068" width="19.6640625" style="51" customWidth="1"/>
    <col min="3069" max="3320" width="9.33203125" style="51"/>
    <col min="3321" max="3321" width="22" style="51" customWidth="1"/>
    <col min="3322" max="3322" width="24.5" style="51" customWidth="1"/>
    <col min="3323" max="3323" width="22.5" style="51" customWidth="1"/>
    <col min="3324" max="3324" width="19.6640625" style="51" customWidth="1"/>
    <col min="3325" max="3576" width="9.33203125" style="51"/>
    <col min="3577" max="3577" width="22" style="51" customWidth="1"/>
    <col min="3578" max="3578" width="24.5" style="51" customWidth="1"/>
    <col min="3579" max="3579" width="22.5" style="51" customWidth="1"/>
    <col min="3580" max="3580" width="19.6640625" style="51" customWidth="1"/>
    <col min="3581" max="3832" width="9.33203125" style="51"/>
    <col min="3833" max="3833" width="22" style="51" customWidth="1"/>
    <col min="3834" max="3834" width="24.5" style="51" customWidth="1"/>
    <col min="3835" max="3835" width="22.5" style="51" customWidth="1"/>
    <col min="3836" max="3836" width="19.6640625" style="51" customWidth="1"/>
    <col min="3837" max="4088" width="9.33203125" style="51"/>
    <col min="4089" max="4089" width="22" style="51" customWidth="1"/>
    <col min="4090" max="4090" width="24.5" style="51" customWidth="1"/>
    <col min="4091" max="4091" width="22.5" style="51" customWidth="1"/>
    <col min="4092" max="4092" width="19.6640625" style="51" customWidth="1"/>
    <col min="4093" max="4344" width="9.33203125" style="51"/>
    <col min="4345" max="4345" width="22" style="51" customWidth="1"/>
    <col min="4346" max="4346" width="24.5" style="51" customWidth="1"/>
    <col min="4347" max="4347" width="22.5" style="51" customWidth="1"/>
    <col min="4348" max="4348" width="19.6640625" style="51" customWidth="1"/>
    <col min="4349" max="4600" width="9.33203125" style="51"/>
    <col min="4601" max="4601" width="22" style="51" customWidth="1"/>
    <col min="4602" max="4602" width="24.5" style="51" customWidth="1"/>
    <col min="4603" max="4603" width="22.5" style="51" customWidth="1"/>
    <col min="4604" max="4604" width="19.6640625" style="51" customWidth="1"/>
    <col min="4605" max="4856" width="9.33203125" style="51"/>
    <col min="4857" max="4857" width="22" style="51" customWidth="1"/>
    <col min="4858" max="4858" width="24.5" style="51" customWidth="1"/>
    <col min="4859" max="4859" width="22.5" style="51" customWidth="1"/>
    <col min="4860" max="4860" width="19.6640625" style="51" customWidth="1"/>
    <col min="4861" max="5112" width="9.33203125" style="51"/>
    <col min="5113" max="5113" width="22" style="51" customWidth="1"/>
    <col min="5114" max="5114" width="24.5" style="51" customWidth="1"/>
    <col min="5115" max="5115" width="22.5" style="51" customWidth="1"/>
    <col min="5116" max="5116" width="19.6640625" style="51" customWidth="1"/>
    <col min="5117" max="5368" width="9.33203125" style="51"/>
    <col min="5369" max="5369" width="22" style="51" customWidth="1"/>
    <col min="5370" max="5370" width="24.5" style="51" customWidth="1"/>
    <col min="5371" max="5371" width="22.5" style="51" customWidth="1"/>
    <col min="5372" max="5372" width="19.6640625" style="51" customWidth="1"/>
    <col min="5373" max="5624" width="9.33203125" style="51"/>
    <col min="5625" max="5625" width="22" style="51" customWidth="1"/>
    <col min="5626" max="5626" width="24.5" style="51" customWidth="1"/>
    <col min="5627" max="5627" width="22.5" style="51" customWidth="1"/>
    <col min="5628" max="5628" width="19.6640625" style="51" customWidth="1"/>
    <col min="5629" max="5880" width="9.33203125" style="51"/>
    <col min="5881" max="5881" width="22" style="51" customWidth="1"/>
    <col min="5882" max="5882" width="24.5" style="51" customWidth="1"/>
    <col min="5883" max="5883" width="22.5" style="51" customWidth="1"/>
    <col min="5884" max="5884" width="19.6640625" style="51" customWidth="1"/>
    <col min="5885" max="6136" width="9.33203125" style="51"/>
    <col min="6137" max="6137" width="22" style="51" customWidth="1"/>
    <col min="6138" max="6138" width="24.5" style="51" customWidth="1"/>
    <col min="6139" max="6139" width="22.5" style="51" customWidth="1"/>
    <col min="6140" max="6140" width="19.6640625" style="51" customWidth="1"/>
    <col min="6141" max="6392" width="9.33203125" style="51"/>
    <col min="6393" max="6393" width="22" style="51" customWidth="1"/>
    <col min="6394" max="6394" width="24.5" style="51" customWidth="1"/>
    <col min="6395" max="6395" width="22.5" style="51" customWidth="1"/>
    <col min="6396" max="6396" width="19.6640625" style="51" customWidth="1"/>
    <col min="6397" max="6648" width="9.33203125" style="51"/>
    <col min="6649" max="6649" width="22" style="51" customWidth="1"/>
    <col min="6650" max="6650" width="24.5" style="51" customWidth="1"/>
    <col min="6651" max="6651" width="22.5" style="51" customWidth="1"/>
    <col min="6652" max="6652" width="19.6640625" style="51" customWidth="1"/>
    <col min="6653" max="6904" width="9.33203125" style="51"/>
    <col min="6905" max="6905" width="22" style="51" customWidth="1"/>
    <col min="6906" max="6906" width="24.5" style="51" customWidth="1"/>
    <col min="6907" max="6907" width="22.5" style="51" customWidth="1"/>
    <col min="6908" max="6908" width="19.6640625" style="51" customWidth="1"/>
    <col min="6909" max="7160" width="9.33203125" style="51"/>
    <col min="7161" max="7161" width="22" style="51" customWidth="1"/>
    <col min="7162" max="7162" width="24.5" style="51" customWidth="1"/>
    <col min="7163" max="7163" width="22.5" style="51" customWidth="1"/>
    <col min="7164" max="7164" width="19.6640625" style="51" customWidth="1"/>
    <col min="7165" max="7416" width="9.33203125" style="51"/>
    <col min="7417" max="7417" width="22" style="51" customWidth="1"/>
    <col min="7418" max="7418" width="24.5" style="51" customWidth="1"/>
    <col min="7419" max="7419" width="22.5" style="51" customWidth="1"/>
    <col min="7420" max="7420" width="19.6640625" style="51" customWidth="1"/>
    <col min="7421" max="7672" width="9.33203125" style="51"/>
    <col min="7673" max="7673" width="22" style="51" customWidth="1"/>
    <col min="7674" max="7674" width="24.5" style="51" customWidth="1"/>
    <col min="7675" max="7675" width="22.5" style="51" customWidth="1"/>
    <col min="7676" max="7676" width="19.6640625" style="51" customWidth="1"/>
    <col min="7677" max="7928" width="9.33203125" style="51"/>
    <col min="7929" max="7929" width="22" style="51" customWidth="1"/>
    <col min="7930" max="7930" width="24.5" style="51" customWidth="1"/>
    <col min="7931" max="7931" width="22.5" style="51" customWidth="1"/>
    <col min="7932" max="7932" width="19.6640625" style="51" customWidth="1"/>
    <col min="7933" max="8184" width="9.33203125" style="51"/>
    <col min="8185" max="8185" width="22" style="51" customWidth="1"/>
    <col min="8186" max="8186" width="24.5" style="51" customWidth="1"/>
    <col min="8187" max="8187" width="22.5" style="51" customWidth="1"/>
    <col min="8188" max="8188" width="19.6640625" style="51" customWidth="1"/>
    <col min="8189" max="8440" width="9.33203125" style="51"/>
    <col min="8441" max="8441" width="22" style="51" customWidth="1"/>
    <col min="8442" max="8442" width="24.5" style="51" customWidth="1"/>
    <col min="8443" max="8443" width="22.5" style="51" customWidth="1"/>
    <col min="8444" max="8444" width="19.6640625" style="51" customWidth="1"/>
    <col min="8445" max="8696" width="9.33203125" style="51"/>
    <col min="8697" max="8697" width="22" style="51" customWidth="1"/>
    <col min="8698" max="8698" width="24.5" style="51" customWidth="1"/>
    <col min="8699" max="8699" width="22.5" style="51" customWidth="1"/>
    <col min="8700" max="8700" width="19.6640625" style="51" customWidth="1"/>
    <col min="8701" max="8952" width="9.33203125" style="51"/>
    <col min="8953" max="8953" width="22" style="51" customWidth="1"/>
    <col min="8954" max="8954" width="24.5" style="51" customWidth="1"/>
    <col min="8955" max="8955" width="22.5" style="51" customWidth="1"/>
    <col min="8956" max="8956" width="19.6640625" style="51" customWidth="1"/>
    <col min="8957" max="9208" width="9.33203125" style="51"/>
    <col min="9209" max="9209" width="22" style="51" customWidth="1"/>
    <col min="9210" max="9210" width="24.5" style="51" customWidth="1"/>
    <col min="9211" max="9211" width="22.5" style="51" customWidth="1"/>
    <col min="9212" max="9212" width="19.6640625" style="51" customWidth="1"/>
    <col min="9213" max="9464" width="9.33203125" style="51"/>
    <col min="9465" max="9465" width="22" style="51" customWidth="1"/>
    <col min="9466" max="9466" width="24.5" style="51" customWidth="1"/>
    <col min="9467" max="9467" width="22.5" style="51" customWidth="1"/>
    <col min="9468" max="9468" width="19.6640625" style="51" customWidth="1"/>
    <col min="9469" max="9720" width="9.33203125" style="51"/>
    <col min="9721" max="9721" width="22" style="51" customWidth="1"/>
    <col min="9722" max="9722" width="24.5" style="51" customWidth="1"/>
    <col min="9723" max="9723" width="22.5" style="51" customWidth="1"/>
    <col min="9724" max="9724" width="19.6640625" style="51" customWidth="1"/>
    <col min="9725" max="9976" width="9.33203125" style="51"/>
    <col min="9977" max="9977" width="22" style="51" customWidth="1"/>
    <col min="9978" max="9978" width="24.5" style="51" customWidth="1"/>
    <col min="9979" max="9979" width="22.5" style="51" customWidth="1"/>
    <col min="9980" max="9980" width="19.6640625" style="51" customWidth="1"/>
    <col min="9981" max="10232" width="9.33203125" style="51"/>
    <col min="10233" max="10233" width="22" style="51" customWidth="1"/>
    <col min="10234" max="10234" width="24.5" style="51" customWidth="1"/>
    <col min="10235" max="10235" width="22.5" style="51" customWidth="1"/>
    <col min="10236" max="10236" width="19.6640625" style="51" customWidth="1"/>
    <col min="10237" max="10488" width="9.33203125" style="51"/>
    <col min="10489" max="10489" width="22" style="51" customWidth="1"/>
    <col min="10490" max="10490" width="24.5" style="51" customWidth="1"/>
    <col min="10491" max="10491" width="22.5" style="51" customWidth="1"/>
    <col min="10492" max="10492" width="19.6640625" style="51" customWidth="1"/>
    <col min="10493" max="10744" width="9.33203125" style="51"/>
    <col min="10745" max="10745" width="22" style="51" customWidth="1"/>
    <col min="10746" max="10746" width="24.5" style="51" customWidth="1"/>
    <col min="10747" max="10747" width="22.5" style="51" customWidth="1"/>
    <col min="10748" max="10748" width="19.6640625" style="51" customWidth="1"/>
    <col min="10749" max="11000" width="9.33203125" style="51"/>
    <col min="11001" max="11001" width="22" style="51" customWidth="1"/>
    <col min="11002" max="11002" width="24.5" style="51" customWidth="1"/>
    <col min="11003" max="11003" width="22.5" style="51" customWidth="1"/>
    <col min="11004" max="11004" width="19.6640625" style="51" customWidth="1"/>
    <col min="11005" max="11256" width="9.33203125" style="51"/>
    <col min="11257" max="11257" width="22" style="51" customWidth="1"/>
    <col min="11258" max="11258" width="24.5" style="51" customWidth="1"/>
    <col min="11259" max="11259" width="22.5" style="51" customWidth="1"/>
    <col min="11260" max="11260" width="19.6640625" style="51" customWidth="1"/>
    <col min="11261" max="11512" width="9.33203125" style="51"/>
    <col min="11513" max="11513" width="22" style="51" customWidth="1"/>
    <col min="11514" max="11514" width="24.5" style="51" customWidth="1"/>
    <col min="11515" max="11515" width="22.5" style="51" customWidth="1"/>
    <col min="11516" max="11516" width="19.6640625" style="51" customWidth="1"/>
    <col min="11517" max="11768" width="9.33203125" style="51"/>
    <col min="11769" max="11769" width="22" style="51" customWidth="1"/>
    <col min="11770" max="11770" width="24.5" style="51" customWidth="1"/>
    <col min="11771" max="11771" width="22.5" style="51" customWidth="1"/>
    <col min="11772" max="11772" width="19.6640625" style="51" customWidth="1"/>
    <col min="11773" max="12024" width="9.33203125" style="51"/>
    <col min="12025" max="12025" width="22" style="51" customWidth="1"/>
    <col min="12026" max="12026" width="24.5" style="51" customWidth="1"/>
    <col min="12027" max="12027" width="22.5" style="51" customWidth="1"/>
    <col min="12028" max="12028" width="19.6640625" style="51" customWidth="1"/>
    <col min="12029" max="12280" width="9.33203125" style="51"/>
    <col min="12281" max="12281" width="22" style="51" customWidth="1"/>
    <col min="12282" max="12282" width="24.5" style="51" customWidth="1"/>
    <col min="12283" max="12283" width="22.5" style="51" customWidth="1"/>
    <col min="12284" max="12284" width="19.6640625" style="51" customWidth="1"/>
    <col min="12285" max="12536" width="9.33203125" style="51"/>
    <col min="12537" max="12537" width="22" style="51" customWidth="1"/>
    <col min="12538" max="12538" width="24.5" style="51" customWidth="1"/>
    <col min="12539" max="12539" width="22.5" style="51" customWidth="1"/>
    <col min="12540" max="12540" width="19.6640625" style="51" customWidth="1"/>
    <col min="12541" max="12792" width="9.33203125" style="51"/>
    <col min="12793" max="12793" width="22" style="51" customWidth="1"/>
    <col min="12794" max="12794" width="24.5" style="51" customWidth="1"/>
    <col min="12795" max="12795" width="22.5" style="51" customWidth="1"/>
    <col min="12796" max="12796" width="19.6640625" style="51" customWidth="1"/>
    <col min="12797" max="13048" width="9.33203125" style="51"/>
    <col min="13049" max="13049" width="22" style="51" customWidth="1"/>
    <col min="13050" max="13050" width="24.5" style="51" customWidth="1"/>
    <col min="13051" max="13051" width="22.5" style="51" customWidth="1"/>
    <col min="13052" max="13052" width="19.6640625" style="51" customWidth="1"/>
    <col min="13053" max="13304" width="9.33203125" style="51"/>
    <col min="13305" max="13305" width="22" style="51" customWidth="1"/>
    <col min="13306" max="13306" width="24.5" style="51" customWidth="1"/>
    <col min="13307" max="13307" width="22.5" style="51" customWidth="1"/>
    <col min="13308" max="13308" width="19.6640625" style="51" customWidth="1"/>
    <col min="13309" max="13560" width="9.33203125" style="51"/>
    <col min="13561" max="13561" width="22" style="51" customWidth="1"/>
    <col min="13562" max="13562" width="24.5" style="51" customWidth="1"/>
    <col min="13563" max="13563" width="22.5" style="51" customWidth="1"/>
    <col min="13564" max="13564" width="19.6640625" style="51" customWidth="1"/>
    <col min="13565" max="13816" width="9.33203125" style="51"/>
    <col min="13817" max="13817" width="22" style="51" customWidth="1"/>
    <col min="13818" max="13818" width="24.5" style="51" customWidth="1"/>
    <col min="13819" max="13819" width="22.5" style="51" customWidth="1"/>
    <col min="13820" max="13820" width="19.6640625" style="51" customWidth="1"/>
    <col min="13821" max="14072" width="9.33203125" style="51"/>
    <col min="14073" max="14073" width="22" style="51" customWidth="1"/>
    <col min="14074" max="14074" width="24.5" style="51" customWidth="1"/>
    <col min="14075" max="14075" width="22.5" style="51" customWidth="1"/>
    <col min="14076" max="14076" width="19.6640625" style="51" customWidth="1"/>
    <col min="14077" max="14328" width="9.33203125" style="51"/>
    <col min="14329" max="14329" width="22" style="51" customWidth="1"/>
    <col min="14330" max="14330" width="24.5" style="51" customWidth="1"/>
    <col min="14331" max="14331" width="22.5" style="51" customWidth="1"/>
    <col min="14332" max="14332" width="19.6640625" style="51" customWidth="1"/>
    <col min="14333" max="14584" width="9.33203125" style="51"/>
    <col min="14585" max="14585" width="22" style="51" customWidth="1"/>
    <col min="14586" max="14586" width="24.5" style="51" customWidth="1"/>
    <col min="14587" max="14587" width="22.5" style="51" customWidth="1"/>
    <col min="14588" max="14588" width="19.6640625" style="51" customWidth="1"/>
    <col min="14589" max="14840" width="9.33203125" style="51"/>
    <col min="14841" max="14841" width="22" style="51" customWidth="1"/>
    <col min="14842" max="14842" width="24.5" style="51" customWidth="1"/>
    <col min="14843" max="14843" width="22.5" style="51" customWidth="1"/>
    <col min="14844" max="14844" width="19.6640625" style="51" customWidth="1"/>
    <col min="14845" max="15096" width="9.33203125" style="51"/>
    <col min="15097" max="15097" width="22" style="51" customWidth="1"/>
    <col min="15098" max="15098" width="24.5" style="51" customWidth="1"/>
    <col min="15099" max="15099" width="22.5" style="51" customWidth="1"/>
    <col min="15100" max="15100" width="19.6640625" style="51" customWidth="1"/>
    <col min="15101" max="15352" width="9.33203125" style="51"/>
    <col min="15353" max="15353" width="22" style="51" customWidth="1"/>
    <col min="15354" max="15354" width="24.5" style="51" customWidth="1"/>
    <col min="15355" max="15355" width="22.5" style="51" customWidth="1"/>
    <col min="15356" max="15356" width="19.6640625" style="51" customWidth="1"/>
    <col min="15357" max="15608" width="9.33203125" style="51"/>
    <col min="15609" max="15609" width="22" style="51" customWidth="1"/>
    <col min="15610" max="15610" width="24.5" style="51" customWidth="1"/>
    <col min="15611" max="15611" width="22.5" style="51" customWidth="1"/>
    <col min="15612" max="15612" width="19.6640625" style="51" customWidth="1"/>
    <col min="15613" max="15864" width="9.33203125" style="51"/>
    <col min="15865" max="15865" width="22" style="51" customWidth="1"/>
    <col min="15866" max="15866" width="24.5" style="51" customWidth="1"/>
    <col min="15867" max="15867" width="22.5" style="51" customWidth="1"/>
    <col min="15868" max="15868" width="19.6640625" style="51" customWidth="1"/>
    <col min="15869" max="16120" width="9.33203125" style="51"/>
    <col min="16121" max="16121" width="22" style="51" customWidth="1"/>
    <col min="16122" max="16122" width="24.5" style="51" customWidth="1"/>
    <col min="16123" max="16123" width="22.5" style="51" customWidth="1"/>
    <col min="16124" max="16124" width="19.6640625" style="51" customWidth="1"/>
    <col min="16125" max="16384" width="9.33203125" style="51"/>
  </cols>
  <sheetData>
    <row r="1" spans="1:10" x14ac:dyDescent="0.2">
      <c r="A1" s="1">
        <f>'AR1'!$B$12</f>
        <v>0</v>
      </c>
      <c r="B1" s="237"/>
      <c r="C1" s="237"/>
      <c r="D1" s="237"/>
      <c r="E1" s="228" t="s">
        <v>98</v>
      </c>
    </row>
    <row r="2" spans="1:10" x14ac:dyDescent="0.2">
      <c r="A2" s="51" t="s">
        <v>255</v>
      </c>
      <c r="B2" s="237"/>
      <c r="C2" s="237"/>
      <c r="D2" s="237"/>
      <c r="E2" s="228" t="str">
        <f>"Annual Report Page "&amp;D35</f>
        <v>Annual Report Page 12</v>
      </c>
    </row>
    <row r="3" spans="1:10" x14ac:dyDescent="0.2">
      <c r="A3" s="51" t="str">
        <f>A7</f>
        <v>UTILITY SHUTOFFS / DISCONNECTS</v>
      </c>
    </row>
    <row r="4" spans="1:10" x14ac:dyDescent="0.2">
      <c r="A4" s="51" t="str">
        <f>IF('AR1'!B19="","",'AR1'!B19)</f>
        <v>12/31/20</v>
      </c>
    </row>
    <row r="5" spans="1:10" s="79" customFormat="1" x14ac:dyDescent="0.2">
      <c r="B5" s="80"/>
      <c r="C5" s="80"/>
      <c r="D5" s="80"/>
    </row>
    <row r="6" spans="1:10" ht="13.5" thickBot="1" x14ac:dyDescent="0.25"/>
    <row r="7" spans="1:10" ht="13.5" thickBot="1" x14ac:dyDescent="0.25">
      <c r="A7" s="321" t="s">
        <v>580</v>
      </c>
      <c r="B7" s="322"/>
      <c r="C7" s="322"/>
      <c r="D7" s="323"/>
    </row>
    <row r="8" spans="1:10" ht="38.25" x14ac:dyDescent="0.2">
      <c r="A8" s="232" t="s">
        <v>554</v>
      </c>
      <c r="B8" s="233" t="s">
        <v>555</v>
      </c>
      <c r="C8" s="233" t="s">
        <v>556</v>
      </c>
      <c r="D8" s="234" t="s">
        <v>64</v>
      </c>
    </row>
    <row r="9" spans="1:10" x14ac:dyDescent="0.2">
      <c r="A9" s="66" t="s">
        <v>557</v>
      </c>
      <c r="B9" s="68"/>
      <c r="C9" s="68"/>
      <c r="D9" s="68"/>
      <c r="F9" s="51" t="str">
        <f t="shared" ref="F9:H20" si="0">IF(B9&lt;&gt;"","Complete","Incomplete")</f>
        <v>Incomplete</v>
      </c>
      <c r="G9" s="51" t="str">
        <f t="shared" si="0"/>
        <v>Incomplete</v>
      </c>
      <c r="H9" s="51" t="str">
        <f t="shared" si="0"/>
        <v>Incomplete</v>
      </c>
      <c r="I9" s="54" t="str">
        <f>IF(F9="Incomplete","Incomplete",IF(G9="Incomplete","Incomplete",IF(H9="Incomplete","Incomplete","Complete")))</f>
        <v>Incomplete</v>
      </c>
    </row>
    <row r="10" spans="1:10" x14ac:dyDescent="0.2">
      <c r="A10" s="66" t="s">
        <v>558</v>
      </c>
      <c r="B10" s="68"/>
      <c r="C10" s="68"/>
      <c r="D10" s="68"/>
      <c r="F10" s="51" t="str">
        <f t="shared" si="0"/>
        <v>Incomplete</v>
      </c>
      <c r="G10" s="51" t="str">
        <f t="shared" si="0"/>
        <v>Incomplete</v>
      </c>
      <c r="H10" s="51" t="str">
        <f t="shared" si="0"/>
        <v>Incomplete</v>
      </c>
      <c r="I10" s="54" t="str">
        <f t="shared" ref="I10:I20" si="1">IF(F10="Incomplete","Incomplete",IF(G10="Incomplete","Incomplete",IF(H10="Incomplete","Incomplete","Complete")))</f>
        <v>Incomplete</v>
      </c>
    </row>
    <row r="11" spans="1:10" x14ac:dyDescent="0.2">
      <c r="A11" s="66" t="s">
        <v>559</v>
      </c>
      <c r="B11" s="68"/>
      <c r="C11" s="68"/>
      <c r="D11" s="68"/>
      <c r="F11" s="51" t="str">
        <f t="shared" si="0"/>
        <v>Incomplete</v>
      </c>
      <c r="G11" s="51" t="str">
        <f t="shared" si="0"/>
        <v>Incomplete</v>
      </c>
      <c r="H11" s="51" t="str">
        <f t="shared" si="0"/>
        <v>Incomplete</v>
      </c>
      <c r="I11" s="54" t="str">
        <f t="shared" si="1"/>
        <v>Incomplete</v>
      </c>
    </row>
    <row r="12" spans="1:10" x14ac:dyDescent="0.2">
      <c r="A12" s="66" t="s">
        <v>560</v>
      </c>
      <c r="B12" s="68"/>
      <c r="C12" s="68"/>
      <c r="D12" s="68"/>
      <c r="F12" s="51" t="str">
        <f t="shared" si="0"/>
        <v>Incomplete</v>
      </c>
      <c r="G12" s="51" t="str">
        <f t="shared" si="0"/>
        <v>Incomplete</v>
      </c>
      <c r="H12" s="51" t="str">
        <f t="shared" si="0"/>
        <v>Incomplete</v>
      </c>
      <c r="I12" s="54" t="str">
        <f t="shared" si="1"/>
        <v>Incomplete</v>
      </c>
    </row>
    <row r="13" spans="1:10" x14ac:dyDescent="0.2">
      <c r="A13" s="66" t="s">
        <v>561</v>
      </c>
      <c r="B13" s="68"/>
      <c r="C13" s="68"/>
      <c r="D13" s="68"/>
      <c r="F13" s="51" t="str">
        <f t="shared" si="0"/>
        <v>Incomplete</v>
      </c>
      <c r="G13" s="51" t="str">
        <f t="shared" si="0"/>
        <v>Incomplete</v>
      </c>
      <c r="H13" s="51" t="str">
        <f t="shared" si="0"/>
        <v>Incomplete</v>
      </c>
      <c r="I13" s="54" t="str">
        <f t="shared" si="1"/>
        <v>Incomplete</v>
      </c>
    </row>
    <row r="14" spans="1:10" x14ac:dyDescent="0.2">
      <c r="A14" s="66" t="s">
        <v>562</v>
      </c>
      <c r="B14" s="68"/>
      <c r="C14" s="68"/>
      <c r="D14" s="68"/>
      <c r="F14" s="51" t="str">
        <f t="shared" si="0"/>
        <v>Incomplete</v>
      </c>
      <c r="G14" s="51" t="str">
        <f t="shared" si="0"/>
        <v>Incomplete</v>
      </c>
      <c r="H14" s="51" t="str">
        <f t="shared" si="0"/>
        <v>Incomplete</v>
      </c>
      <c r="I14" s="54" t="str">
        <f t="shared" si="1"/>
        <v>Incomplete</v>
      </c>
      <c r="J14" s="51" t="str">
        <f>IF(I9="Incomplete","Incomplete",IF(I10="Incomplete","Incomplete",IF(I11="Incomplete","Incomplete",IF(I12="Incomplete","Incomplete",IF(I12="Incomplete","Incomplete",IF(I13="Incomplete","Incomplete",IF(I14="Incomplete","Incomplete","Complete")))))))</f>
        <v>Incomplete</v>
      </c>
    </row>
    <row r="15" spans="1:10" x14ac:dyDescent="0.2">
      <c r="A15" s="66" t="s">
        <v>563</v>
      </c>
      <c r="B15" s="68"/>
      <c r="C15" s="68"/>
      <c r="D15" s="68"/>
      <c r="F15" s="51" t="str">
        <f t="shared" si="0"/>
        <v>Incomplete</v>
      </c>
      <c r="G15" s="51" t="str">
        <f t="shared" si="0"/>
        <v>Incomplete</v>
      </c>
      <c r="H15" s="51" t="str">
        <f t="shared" si="0"/>
        <v>Incomplete</v>
      </c>
      <c r="I15" s="51" t="str">
        <f t="shared" si="1"/>
        <v>Incomplete</v>
      </c>
    </row>
    <row r="16" spans="1:10" x14ac:dyDescent="0.2">
      <c r="A16" s="66" t="s">
        <v>564</v>
      </c>
      <c r="B16" s="68"/>
      <c r="C16" s="68"/>
      <c r="D16" s="68"/>
      <c r="F16" s="51" t="str">
        <f t="shared" si="0"/>
        <v>Incomplete</v>
      </c>
      <c r="G16" s="51" t="str">
        <f t="shared" si="0"/>
        <v>Incomplete</v>
      </c>
      <c r="H16" s="51" t="str">
        <f t="shared" si="0"/>
        <v>Incomplete</v>
      </c>
      <c r="I16" s="51" t="str">
        <f t="shared" si="1"/>
        <v>Incomplete</v>
      </c>
    </row>
    <row r="17" spans="1:10" x14ac:dyDescent="0.2">
      <c r="A17" s="66" t="s">
        <v>565</v>
      </c>
      <c r="B17" s="68"/>
      <c r="C17" s="68"/>
      <c r="D17" s="68"/>
      <c r="F17" s="51" t="str">
        <f t="shared" si="0"/>
        <v>Incomplete</v>
      </c>
      <c r="G17" s="51" t="str">
        <f t="shared" si="0"/>
        <v>Incomplete</v>
      </c>
      <c r="H17" s="51" t="str">
        <f t="shared" si="0"/>
        <v>Incomplete</v>
      </c>
      <c r="I17" s="51" t="str">
        <f t="shared" si="1"/>
        <v>Incomplete</v>
      </c>
    </row>
    <row r="18" spans="1:10" x14ac:dyDescent="0.2">
      <c r="A18" s="66" t="s">
        <v>566</v>
      </c>
      <c r="B18" s="68"/>
      <c r="C18" s="68"/>
      <c r="D18" s="68"/>
      <c r="F18" s="51" t="str">
        <f t="shared" si="0"/>
        <v>Incomplete</v>
      </c>
      <c r="G18" s="51" t="str">
        <f t="shared" si="0"/>
        <v>Incomplete</v>
      </c>
      <c r="H18" s="51" t="str">
        <f t="shared" si="0"/>
        <v>Incomplete</v>
      </c>
      <c r="I18" s="51" t="str">
        <f t="shared" si="1"/>
        <v>Incomplete</v>
      </c>
    </row>
    <row r="19" spans="1:10" x14ac:dyDescent="0.2">
      <c r="A19" s="66" t="s">
        <v>567</v>
      </c>
      <c r="B19" s="68"/>
      <c r="C19" s="68"/>
      <c r="D19" s="68"/>
      <c r="F19" s="51" t="str">
        <f t="shared" si="0"/>
        <v>Incomplete</v>
      </c>
      <c r="G19" s="51" t="str">
        <f t="shared" si="0"/>
        <v>Incomplete</v>
      </c>
      <c r="H19" s="51" t="str">
        <f t="shared" si="0"/>
        <v>Incomplete</v>
      </c>
      <c r="I19" s="51" t="str">
        <f t="shared" si="1"/>
        <v>Incomplete</v>
      </c>
    </row>
    <row r="20" spans="1:10" x14ac:dyDescent="0.2">
      <c r="A20" s="66" t="s">
        <v>568</v>
      </c>
      <c r="B20" s="68"/>
      <c r="C20" s="68"/>
      <c r="D20" s="68"/>
      <c r="F20" s="51" t="str">
        <f t="shared" si="0"/>
        <v>Incomplete</v>
      </c>
      <c r="G20" s="51" t="str">
        <f t="shared" si="0"/>
        <v>Incomplete</v>
      </c>
      <c r="H20" s="51" t="str">
        <f t="shared" si="0"/>
        <v>Incomplete</v>
      </c>
      <c r="I20" s="51" t="str">
        <f t="shared" si="1"/>
        <v>Incomplete</v>
      </c>
      <c r="J20" s="51" t="str">
        <f>IF(I15="Incomplete","Incomplete",IF(I16="Incomplete","Incomplete",IF(I17="Incomplete","Incomplete",IF(I18="Incomplete","Incomplete",IF(I18="Incomplete","Incomplete",IF(I19="Incomplete","Incomplete",IF(I20="Incomplete","Incomplete","Complete")))))))</f>
        <v>Incomplete</v>
      </c>
    </row>
    <row r="21" spans="1:10" x14ac:dyDescent="0.2">
      <c r="A21" s="81" t="s">
        <v>34</v>
      </c>
      <c r="B21" s="235">
        <f>SUM(B9:B20)</f>
        <v>0</v>
      </c>
      <c r="C21" s="235">
        <f t="shared" ref="C21:D21" si="2">SUM(C9:C20)</f>
        <v>0</v>
      </c>
      <c r="D21" s="235">
        <f t="shared" si="2"/>
        <v>0</v>
      </c>
    </row>
    <row r="22" spans="1:10" ht="18" customHeight="1" x14ac:dyDescent="0.2"/>
    <row r="23" spans="1:10" x14ac:dyDescent="0.2">
      <c r="A23" s="76" t="s">
        <v>569</v>
      </c>
      <c r="B23" s="296"/>
      <c r="C23" s="298"/>
      <c r="D23" s="299"/>
      <c r="J23" s="51" t="str">
        <f>IF(B23&lt;&gt;"","Complete","Incomplete")</f>
        <v>Incomplete</v>
      </c>
    </row>
    <row r="24" spans="1:10" x14ac:dyDescent="0.2">
      <c r="B24" s="300"/>
      <c r="C24" s="297"/>
      <c r="D24" s="301"/>
      <c r="J24" s="51" t="str">
        <f>IF(J14="Incomplete","Incomplete",IF(J20="Incomplete","Incomplete",IF(J23="Incomplete","Incomplete","Complete")))</f>
        <v>Incomplete</v>
      </c>
    </row>
    <row r="25" spans="1:10" x14ac:dyDescent="0.2">
      <c r="B25" s="300"/>
      <c r="C25" s="297"/>
      <c r="D25" s="301"/>
    </row>
    <row r="26" spans="1:10" x14ac:dyDescent="0.2">
      <c r="B26" s="300"/>
      <c r="C26" s="297"/>
      <c r="D26" s="301"/>
    </row>
    <row r="27" spans="1:10" x14ac:dyDescent="0.2">
      <c r="B27" s="302"/>
      <c r="C27" s="303"/>
      <c r="D27" s="304"/>
    </row>
    <row r="28" spans="1:10" x14ac:dyDescent="0.2">
      <c r="B28" s="236"/>
      <c r="C28" s="236"/>
      <c r="D28" s="236"/>
    </row>
    <row r="29" spans="1:10" x14ac:dyDescent="0.2">
      <c r="B29" s="236"/>
      <c r="C29" s="236"/>
      <c r="D29" s="236"/>
    </row>
    <row r="30" spans="1:10" ht="15" customHeight="1" x14ac:dyDescent="0.2">
      <c r="A30" s="362" t="s">
        <v>570</v>
      </c>
      <c r="B30" s="363"/>
      <c r="C30" s="363"/>
      <c r="D30" s="364"/>
    </row>
    <row r="31" spans="1:10" x14ac:dyDescent="0.2">
      <c r="A31" s="368"/>
      <c r="B31" s="369"/>
      <c r="C31" s="369"/>
      <c r="D31" s="370"/>
    </row>
    <row r="32" spans="1:10" x14ac:dyDescent="0.2">
      <c r="A32" s="82"/>
      <c r="B32" s="82"/>
      <c r="C32" s="82"/>
      <c r="D32" s="82"/>
    </row>
    <row r="34" spans="4:4" x14ac:dyDescent="0.2">
      <c r="D34" s="77" t="str">
        <f>"Page "&amp;D35</f>
        <v>Page 12</v>
      </c>
    </row>
    <row r="35" spans="4:4" x14ac:dyDescent="0.2">
      <c r="D35" s="188">
        <f>'AR9'!D93+1</f>
        <v>12</v>
      </c>
    </row>
  </sheetData>
  <sheetProtection algorithmName="SHA-512" hashValue="WZO89lSyLr7gdnUdfsR6F//tsn7EYt6U8wk2WQ6g2CuhwtPFistESQ87BDh4DheYW703MbHIYzJkt9HUn4bRRA==" saltValue="XaBDWX/oVWy1Uksoc3FO7g==" spinCount="100000" sheet="1" objects="1" scenarios="1"/>
  <mergeCells count="3">
    <mergeCell ref="A7:D7"/>
    <mergeCell ref="B23:D27"/>
    <mergeCell ref="A30:D31"/>
  </mergeCells>
  <conditionalFormatting sqref="B9:D20">
    <cfRule type="cellIs" dxfId="3" priority="6" operator="equal">
      <formula>ISBLANK(a)</formula>
    </cfRule>
  </conditionalFormatting>
  <conditionalFormatting sqref="C9:C20">
    <cfRule type="cellIs" dxfId="2" priority="5" operator="equal">
      <formula>ISBLANK(a)</formula>
    </cfRule>
  </conditionalFormatting>
  <conditionalFormatting sqref="D9:D20">
    <cfRule type="cellIs" dxfId="1" priority="4" operator="equal">
      <formula>ISBLANK(a)</formula>
    </cfRule>
  </conditionalFormatting>
  <conditionalFormatting sqref="B23">
    <cfRule type="cellIs" dxfId="0" priority="3" operator="equal">
      <formula>ISBLANK(a)</formula>
    </cfRule>
  </conditionalFormatting>
  <printOptions horizontalCentered="1" verticalCentered="1"/>
  <pageMargins left="0.2" right="0.2" top="0.25" bottom="0.25" header="0" footer="0"/>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0"/>
  <dimension ref="A1:V302"/>
  <sheetViews>
    <sheetView workbookViewId="0">
      <selection activeCell="M14" sqref="M14"/>
    </sheetView>
  </sheetViews>
  <sheetFormatPr defaultRowHeight="12.75" x14ac:dyDescent="0.2"/>
  <cols>
    <col min="1" max="1" width="33" style="3" bestFit="1" customWidth="1"/>
    <col min="2" max="2" width="6" style="3" customWidth="1"/>
    <col min="3" max="3" width="5.5" style="3" bestFit="1" customWidth="1"/>
    <col min="4" max="4" width="5.83203125" style="3" customWidth="1"/>
    <col min="5" max="5" width="16.6640625" style="3" bestFit="1" customWidth="1"/>
    <col min="6" max="6" width="3.6640625" style="3" customWidth="1"/>
    <col min="7" max="7" width="6" style="3" bestFit="1" customWidth="1"/>
    <col min="8" max="8" width="4.1640625" style="3" customWidth="1"/>
    <col min="9" max="9" width="15.33203125" style="3" bestFit="1" customWidth="1"/>
    <col min="10" max="10" width="3.83203125" style="3" customWidth="1"/>
    <col min="11" max="11" width="16" style="3" bestFit="1" customWidth="1"/>
    <col min="12" max="12" width="9.33203125" style="3"/>
    <col min="13" max="13" width="36.83203125" style="3" bestFit="1" customWidth="1"/>
    <col min="14" max="14" width="10.5" style="3" bestFit="1" customWidth="1"/>
    <col min="15" max="16" width="9.33203125" style="3"/>
    <col min="17" max="17" width="8.33203125" style="3" bestFit="1" customWidth="1"/>
    <col min="18" max="18" width="10.83203125" style="3" bestFit="1" customWidth="1"/>
    <col min="19" max="19" width="5.6640625" style="3" bestFit="1" customWidth="1"/>
    <col min="20" max="20" width="58" style="3" bestFit="1" customWidth="1"/>
    <col min="21" max="21" width="9.33203125" style="3"/>
    <col min="22" max="22" width="20.6640625" style="3" bestFit="1" customWidth="1"/>
    <col min="23" max="16384" width="9.33203125" style="3"/>
  </cols>
  <sheetData>
    <row r="1" spans="1:22" x14ac:dyDescent="0.2">
      <c r="I1" s="3" t="s">
        <v>153</v>
      </c>
      <c r="K1" s="3" t="s">
        <v>203</v>
      </c>
      <c r="M1" s="213" t="s">
        <v>225</v>
      </c>
      <c r="N1" s="213" t="s">
        <v>226</v>
      </c>
      <c r="O1" s="213" t="s">
        <v>227</v>
      </c>
      <c r="P1" s="213" t="s">
        <v>228</v>
      </c>
      <c r="Q1" s="213" t="s">
        <v>229</v>
      </c>
      <c r="R1" s="213" t="s">
        <v>230</v>
      </c>
      <c r="S1" s="213" t="s">
        <v>231</v>
      </c>
      <c r="T1" s="213" t="s">
        <v>232</v>
      </c>
      <c r="V1" s="214" t="s">
        <v>245</v>
      </c>
    </row>
    <row r="2" spans="1:22" x14ac:dyDescent="0.2">
      <c r="I2" s="3" t="s">
        <v>154</v>
      </c>
      <c r="K2" s="3" t="s">
        <v>204</v>
      </c>
      <c r="M2" s="383" t="s">
        <v>464</v>
      </c>
      <c r="N2" s="384" t="s">
        <v>465</v>
      </c>
      <c r="O2" s="3" t="s">
        <v>534</v>
      </c>
      <c r="P2" s="385"/>
      <c r="Q2" s="386" t="s">
        <v>535</v>
      </c>
      <c r="R2" s="3">
        <v>85321</v>
      </c>
      <c r="S2" s="386" t="s">
        <v>233</v>
      </c>
      <c r="T2" s="3" t="s">
        <v>533</v>
      </c>
      <c r="V2" s="215" t="s">
        <v>246</v>
      </c>
    </row>
    <row r="3" spans="1:22" x14ac:dyDescent="0.2">
      <c r="C3" s="3" t="s">
        <v>10</v>
      </c>
      <c r="G3" s="3" t="s">
        <v>50</v>
      </c>
      <c r="I3" s="3" t="s">
        <v>155</v>
      </c>
      <c r="K3" s="3" t="s">
        <v>205</v>
      </c>
      <c r="M3" s="383" t="s">
        <v>467</v>
      </c>
      <c r="N3" s="384" t="s">
        <v>468</v>
      </c>
      <c r="O3" s="386" t="s">
        <v>582</v>
      </c>
      <c r="P3" s="386"/>
      <c r="Q3" s="386" t="s">
        <v>583</v>
      </c>
      <c r="R3" s="386">
        <v>85602</v>
      </c>
      <c r="S3" s="3" t="s">
        <v>233</v>
      </c>
      <c r="T3" s="216" t="s">
        <v>469</v>
      </c>
      <c r="V3" s="215" t="s">
        <v>247</v>
      </c>
    </row>
    <row r="4" spans="1:22" x14ac:dyDescent="0.2">
      <c r="A4" s="3" t="s">
        <v>43</v>
      </c>
      <c r="C4" s="3" t="s">
        <v>11</v>
      </c>
      <c r="E4" s="3" t="s">
        <v>65</v>
      </c>
      <c r="G4" s="3" t="s">
        <v>51</v>
      </c>
      <c r="I4" s="3" t="s">
        <v>156</v>
      </c>
      <c r="K4" s="3" t="s">
        <v>206</v>
      </c>
      <c r="M4" s="383" t="s">
        <v>470</v>
      </c>
      <c r="N4" s="384" t="s">
        <v>471</v>
      </c>
      <c r="O4" s="386" t="s">
        <v>537</v>
      </c>
      <c r="P4" s="386" t="s">
        <v>538</v>
      </c>
      <c r="Q4" s="386" t="s">
        <v>541</v>
      </c>
      <c r="R4" s="3" t="s">
        <v>540</v>
      </c>
      <c r="S4" s="386" t="s">
        <v>233</v>
      </c>
      <c r="T4" s="226" t="s">
        <v>539</v>
      </c>
      <c r="V4" s="215" t="s">
        <v>3</v>
      </c>
    </row>
    <row r="5" spans="1:22" x14ac:dyDescent="0.2">
      <c r="A5" s="3" t="s">
        <v>44</v>
      </c>
      <c r="C5" s="3" t="s">
        <v>2</v>
      </c>
      <c r="E5" s="217" t="s">
        <v>35</v>
      </c>
      <c r="G5" s="3" t="s">
        <v>52</v>
      </c>
      <c r="I5" s="3" t="s">
        <v>157</v>
      </c>
      <c r="K5" s="3" t="s">
        <v>207</v>
      </c>
      <c r="M5" s="227" t="s">
        <v>544</v>
      </c>
      <c r="O5" s="3" t="s">
        <v>542</v>
      </c>
      <c r="Q5" s="3" t="s">
        <v>545</v>
      </c>
      <c r="R5" s="3">
        <v>92101</v>
      </c>
      <c r="S5" s="3" t="s">
        <v>543</v>
      </c>
      <c r="V5" s="218" t="s">
        <v>248</v>
      </c>
    </row>
    <row r="6" spans="1:22" x14ac:dyDescent="0.2">
      <c r="A6" s="3" t="s">
        <v>45</v>
      </c>
      <c r="E6" s="219" t="s">
        <v>36</v>
      </c>
      <c r="I6" s="3" t="s">
        <v>158</v>
      </c>
      <c r="K6" s="3" t="s">
        <v>208</v>
      </c>
      <c r="M6" s="383" t="s">
        <v>472</v>
      </c>
      <c r="N6" s="384" t="s">
        <v>473</v>
      </c>
      <c r="O6" s="386" t="s">
        <v>584</v>
      </c>
      <c r="P6" s="386"/>
      <c r="Q6" s="386" t="s">
        <v>585</v>
      </c>
      <c r="R6" s="386">
        <v>88030</v>
      </c>
      <c r="S6" s="3" t="s">
        <v>586</v>
      </c>
      <c r="T6" s="216" t="s">
        <v>474</v>
      </c>
      <c r="V6" s="218" t="s">
        <v>4</v>
      </c>
    </row>
    <row r="7" spans="1:22" x14ac:dyDescent="0.2">
      <c r="A7" s="3" t="s">
        <v>46</v>
      </c>
      <c r="E7" s="219" t="s">
        <v>37</v>
      </c>
      <c r="I7" s="3" t="s">
        <v>159</v>
      </c>
      <c r="K7" s="3" t="s">
        <v>209</v>
      </c>
      <c r="M7" s="383" t="s">
        <v>475</v>
      </c>
      <c r="N7" s="384" t="s">
        <v>476</v>
      </c>
      <c r="O7" s="386" t="s">
        <v>587</v>
      </c>
      <c r="P7" s="386"/>
      <c r="Q7" s="386" t="s">
        <v>588</v>
      </c>
      <c r="R7" s="386" t="s">
        <v>589</v>
      </c>
      <c r="S7" s="3" t="s">
        <v>590</v>
      </c>
      <c r="T7" s="216" t="s">
        <v>477</v>
      </c>
      <c r="V7" s="3" t="s">
        <v>249</v>
      </c>
    </row>
    <row r="8" spans="1:22" x14ac:dyDescent="0.2">
      <c r="A8" s="3" t="s">
        <v>47</v>
      </c>
      <c r="E8" s="217" t="s">
        <v>38</v>
      </c>
      <c r="I8" s="3" t="s">
        <v>160</v>
      </c>
      <c r="K8" s="3" t="s">
        <v>210</v>
      </c>
      <c r="M8" s="383" t="s">
        <v>478</v>
      </c>
      <c r="N8" s="384" t="s">
        <v>479</v>
      </c>
      <c r="O8" s="386" t="s">
        <v>591</v>
      </c>
      <c r="P8" s="386"/>
      <c r="Q8" s="386" t="s">
        <v>592</v>
      </c>
      <c r="R8" s="386">
        <v>85534</v>
      </c>
      <c r="S8" s="3" t="s">
        <v>233</v>
      </c>
      <c r="T8" s="216" t="s">
        <v>480</v>
      </c>
      <c r="V8" s="3" t="s">
        <v>250</v>
      </c>
    </row>
    <row r="9" spans="1:22" x14ac:dyDescent="0.2">
      <c r="A9" s="3" t="s">
        <v>48</v>
      </c>
      <c r="C9" s="3" t="s">
        <v>550</v>
      </c>
      <c r="E9" s="219" t="s">
        <v>39</v>
      </c>
      <c r="I9" s="3" t="s">
        <v>161</v>
      </c>
      <c r="K9" s="3" t="s">
        <v>211</v>
      </c>
      <c r="M9" s="383" t="s">
        <v>481</v>
      </c>
      <c r="N9" s="384" t="s">
        <v>482</v>
      </c>
      <c r="O9" s="386" t="s">
        <v>593</v>
      </c>
      <c r="P9" s="386"/>
      <c r="Q9" s="386" t="s">
        <v>594</v>
      </c>
      <c r="R9" s="386">
        <v>84747</v>
      </c>
      <c r="S9" s="3" t="s">
        <v>590</v>
      </c>
      <c r="T9" s="216" t="s">
        <v>483</v>
      </c>
      <c r="V9" s="3" t="s">
        <v>251</v>
      </c>
    </row>
    <row r="10" spans="1:22" x14ac:dyDescent="0.2">
      <c r="A10" s="3" t="s">
        <v>241</v>
      </c>
      <c r="C10" s="3" t="s">
        <v>551</v>
      </c>
      <c r="E10" s="219" t="s">
        <v>40</v>
      </c>
      <c r="I10" s="3" t="s">
        <v>162</v>
      </c>
      <c r="K10" s="3" t="s">
        <v>212</v>
      </c>
      <c r="M10" s="383" t="s">
        <v>484</v>
      </c>
      <c r="N10" s="384" t="s">
        <v>485</v>
      </c>
      <c r="O10" s="386" t="s">
        <v>595</v>
      </c>
      <c r="P10" s="386"/>
      <c r="Q10" s="386" t="s">
        <v>213</v>
      </c>
      <c r="R10" s="386">
        <v>85543</v>
      </c>
      <c r="S10" s="3" t="s">
        <v>233</v>
      </c>
      <c r="T10" s="216" t="s">
        <v>486</v>
      </c>
      <c r="V10" s="3" t="s">
        <v>252</v>
      </c>
    </row>
    <row r="11" spans="1:22" x14ac:dyDescent="0.2">
      <c r="A11" s="3" t="s">
        <v>6</v>
      </c>
      <c r="E11" s="219" t="s">
        <v>41</v>
      </c>
      <c r="I11" s="3" t="s">
        <v>163</v>
      </c>
      <c r="K11" s="3" t="s">
        <v>213</v>
      </c>
      <c r="M11" s="383" t="s">
        <v>596</v>
      </c>
      <c r="N11" s="384" t="s">
        <v>487</v>
      </c>
      <c r="O11" s="386" t="s">
        <v>597</v>
      </c>
      <c r="P11" s="386"/>
      <c r="Q11" s="386" t="s">
        <v>598</v>
      </c>
      <c r="R11" s="3" t="s">
        <v>599</v>
      </c>
      <c r="S11" s="3" t="s">
        <v>233</v>
      </c>
      <c r="T11" s="216" t="s">
        <v>488</v>
      </c>
      <c r="V11" s="3" t="s">
        <v>253</v>
      </c>
    </row>
    <row r="12" spans="1:22" x14ac:dyDescent="0.2">
      <c r="A12" s="3" t="s">
        <v>64</v>
      </c>
      <c r="E12" s="219" t="s">
        <v>42</v>
      </c>
      <c r="I12" s="3" t="s">
        <v>164</v>
      </c>
      <c r="K12" s="3" t="s">
        <v>214</v>
      </c>
      <c r="M12" s="383" t="s">
        <v>579</v>
      </c>
      <c r="N12" s="384" t="s">
        <v>466</v>
      </c>
      <c r="O12" s="386" t="s">
        <v>546</v>
      </c>
      <c r="P12" s="386"/>
      <c r="Q12" s="386" t="s">
        <v>536</v>
      </c>
      <c r="R12" s="3">
        <v>85540</v>
      </c>
      <c r="S12" s="386" t="s">
        <v>233</v>
      </c>
      <c r="T12" s="3" t="s">
        <v>533</v>
      </c>
    </row>
    <row r="13" spans="1:22" x14ac:dyDescent="0.2">
      <c r="A13" s="3" t="s">
        <v>2</v>
      </c>
      <c r="E13" s="219" t="s">
        <v>122</v>
      </c>
      <c r="I13" s="3" t="s">
        <v>165</v>
      </c>
      <c r="K13" s="3" t="s">
        <v>215</v>
      </c>
      <c r="M13" s="383" t="s">
        <v>489</v>
      </c>
      <c r="N13" s="384" t="s">
        <v>490</v>
      </c>
      <c r="O13" s="386" t="s">
        <v>491</v>
      </c>
      <c r="P13" s="386"/>
      <c r="Q13" s="386" t="s">
        <v>492</v>
      </c>
      <c r="R13" s="386">
        <v>85929</v>
      </c>
      <c r="S13" s="386" t="s">
        <v>233</v>
      </c>
      <c r="T13" s="216" t="s">
        <v>493</v>
      </c>
    </row>
    <row r="14" spans="1:22" x14ac:dyDescent="0.2">
      <c r="E14" s="219" t="s">
        <v>123</v>
      </c>
      <c r="I14" s="3" t="s">
        <v>166</v>
      </c>
      <c r="K14" s="3" t="s">
        <v>216</v>
      </c>
      <c r="M14" s="383" t="s">
        <v>494</v>
      </c>
      <c r="N14" s="384" t="s">
        <v>495</v>
      </c>
      <c r="O14" s="387"/>
      <c r="P14" s="386"/>
      <c r="Q14" s="386"/>
      <c r="R14" s="386"/>
      <c r="T14" s="216" t="s">
        <v>496</v>
      </c>
    </row>
    <row r="15" spans="1:22" x14ac:dyDescent="0.2">
      <c r="E15" s="219" t="s">
        <v>241</v>
      </c>
      <c r="I15" s="3" t="s">
        <v>167</v>
      </c>
      <c r="K15" s="3" t="s">
        <v>217</v>
      </c>
      <c r="M15" s="383" t="s">
        <v>497</v>
      </c>
      <c r="N15" s="384" t="s">
        <v>498</v>
      </c>
      <c r="O15" s="386" t="s">
        <v>600</v>
      </c>
      <c r="P15" s="386"/>
      <c r="Q15" s="386" t="s">
        <v>601</v>
      </c>
      <c r="R15" s="386">
        <v>85643</v>
      </c>
      <c r="S15" s="3" t="s">
        <v>233</v>
      </c>
      <c r="T15" s="216" t="s">
        <v>499</v>
      </c>
    </row>
    <row r="16" spans="1:22" x14ac:dyDescent="0.2">
      <c r="E16" s="219" t="s">
        <v>242</v>
      </c>
      <c r="I16" s="3" t="s">
        <v>168</v>
      </c>
      <c r="K16" s="3" t="s">
        <v>219</v>
      </c>
      <c r="M16" s="383" t="s">
        <v>503</v>
      </c>
      <c r="N16" s="384" t="s">
        <v>504</v>
      </c>
      <c r="O16" s="386" t="s">
        <v>547</v>
      </c>
      <c r="P16" s="386" t="s">
        <v>548</v>
      </c>
      <c r="Q16" s="386" t="s">
        <v>549</v>
      </c>
      <c r="R16" s="386">
        <v>85702</v>
      </c>
      <c r="S16" s="3" t="s">
        <v>233</v>
      </c>
      <c r="T16" s="216" t="s">
        <v>505</v>
      </c>
    </row>
    <row r="17" spans="1:20" x14ac:dyDescent="0.2">
      <c r="E17" s="219" t="s">
        <v>2</v>
      </c>
      <c r="I17" s="3" t="s">
        <v>169</v>
      </c>
      <c r="K17" s="3" t="s">
        <v>218</v>
      </c>
      <c r="M17" s="383" t="s">
        <v>500</v>
      </c>
      <c r="N17" s="384" t="s">
        <v>501</v>
      </c>
      <c r="O17" s="386" t="s">
        <v>602</v>
      </c>
      <c r="P17" s="386"/>
      <c r="Q17" s="386" t="s">
        <v>603</v>
      </c>
      <c r="R17" s="386" t="s">
        <v>604</v>
      </c>
      <c r="S17" s="3" t="s">
        <v>233</v>
      </c>
      <c r="T17" s="216" t="s">
        <v>502</v>
      </c>
    </row>
    <row r="18" spans="1:20" x14ac:dyDescent="0.2">
      <c r="I18" s="3" t="s">
        <v>170</v>
      </c>
      <c r="M18" s="383" t="s">
        <v>506</v>
      </c>
      <c r="N18" s="384" t="s">
        <v>507</v>
      </c>
      <c r="O18" s="386" t="s">
        <v>547</v>
      </c>
      <c r="P18" s="386" t="s">
        <v>548</v>
      </c>
      <c r="Q18" s="386" t="s">
        <v>549</v>
      </c>
      <c r="R18" s="386">
        <v>85702</v>
      </c>
      <c r="S18" s="3" t="s">
        <v>233</v>
      </c>
      <c r="T18" s="216" t="s">
        <v>505</v>
      </c>
    </row>
    <row r="19" spans="1:20" x14ac:dyDescent="0.2">
      <c r="I19" s="3" t="s">
        <v>171</v>
      </c>
      <c r="M19" s="220"/>
      <c r="N19" s="220"/>
      <c r="O19" s="220"/>
      <c r="P19" s="220"/>
      <c r="Q19" s="220"/>
      <c r="R19" s="220"/>
      <c r="S19" s="220"/>
      <c r="T19" s="220"/>
    </row>
    <row r="20" spans="1:20" x14ac:dyDescent="0.2">
      <c r="A20" s="221" t="s">
        <v>256</v>
      </c>
      <c r="I20" s="3" t="s">
        <v>172</v>
      </c>
      <c r="M20" s="220"/>
      <c r="N20" s="220"/>
      <c r="O20" s="220"/>
      <c r="P20" s="220"/>
      <c r="Q20" s="220"/>
      <c r="R20" s="220"/>
      <c r="S20" s="220"/>
      <c r="T20" s="220"/>
    </row>
    <row r="21" spans="1:20" x14ac:dyDescent="0.2">
      <c r="A21" s="221" t="s">
        <v>257</v>
      </c>
      <c r="I21" s="3" t="s">
        <v>173</v>
      </c>
      <c r="M21" s="220"/>
      <c r="N21" s="220"/>
      <c r="O21" s="220"/>
      <c r="P21" s="220"/>
      <c r="Q21" s="220"/>
      <c r="R21" s="220"/>
      <c r="S21" s="220"/>
      <c r="T21" s="220"/>
    </row>
    <row r="22" spans="1:20" x14ac:dyDescent="0.2">
      <c r="A22" s="3" t="s">
        <v>258</v>
      </c>
      <c r="I22" s="3" t="s">
        <v>174</v>
      </c>
      <c r="M22" s="220"/>
      <c r="N22" s="220"/>
      <c r="O22" s="220"/>
      <c r="P22" s="220"/>
      <c r="Q22" s="220"/>
      <c r="R22" s="220"/>
      <c r="S22" s="220"/>
      <c r="T22" s="220"/>
    </row>
    <row r="23" spans="1:20" x14ac:dyDescent="0.2">
      <c r="A23" s="3" t="s">
        <v>262</v>
      </c>
      <c r="I23" s="3" t="s">
        <v>175</v>
      </c>
      <c r="M23" s="220"/>
      <c r="N23" s="220"/>
      <c r="O23" s="220"/>
      <c r="P23" s="220"/>
      <c r="Q23" s="220"/>
      <c r="R23" s="220"/>
      <c r="S23" s="220"/>
      <c r="T23" s="220"/>
    </row>
    <row r="24" spans="1:20" x14ac:dyDescent="0.2">
      <c r="A24" s="221" t="s">
        <v>259</v>
      </c>
      <c r="I24" s="3" t="s">
        <v>176</v>
      </c>
      <c r="M24" s="220"/>
      <c r="N24" s="220"/>
      <c r="O24" s="220"/>
      <c r="P24" s="220"/>
      <c r="Q24" s="220"/>
      <c r="R24" s="220"/>
      <c r="S24" s="220"/>
      <c r="T24" s="220"/>
    </row>
    <row r="25" spans="1:20" x14ac:dyDescent="0.2">
      <c r="A25" s="221" t="s">
        <v>260</v>
      </c>
      <c r="I25" s="3" t="s">
        <v>177</v>
      </c>
      <c r="M25" s="220"/>
      <c r="N25" s="220"/>
      <c r="O25" s="220"/>
      <c r="P25" s="220"/>
      <c r="Q25" s="220"/>
      <c r="R25" s="220"/>
      <c r="S25" s="220"/>
      <c r="T25" s="220"/>
    </row>
    <row r="26" spans="1:20" x14ac:dyDescent="0.2">
      <c r="A26" s="221" t="s">
        <v>261</v>
      </c>
      <c r="I26" s="3" t="s">
        <v>178</v>
      </c>
      <c r="M26" s="220"/>
      <c r="N26" s="220"/>
      <c r="O26" s="220"/>
      <c r="P26" s="220"/>
      <c r="Q26" s="220"/>
      <c r="R26" s="220"/>
      <c r="S26" s="220"/>
      <c r="T26" s="220"/>
    </row>
    <row r="27" spans="1:20" x14ac:dyDescent="0.2">
      <c r="A27" s="221" t="s">
        <v>64</v>
      </c>
      <c r="I27" s="3" t="s">
        <v>179</v>
      </c>
      <c r="M27" s="220"/>
      <c r="N27" s="220"/>
      <c r="O27" s="220"/>
      <c r="P27" s="220"/>
      <c r="Q27" s="220"/>
      <c r="R27" s="220"/>
      <c r="S27" s="220"/>
      <c r="T27" s="220"/>
    </row>
    <row r="28" spans="1:20" x14ac:dyDescent="0.2">
      <c r="I28" s="3" t="s">
        <v>180</v>
      </c>
      <c r="M28" s="220"/>
      <c r="N28" s="220"/>
      <c r="O28" s="220"/>
      <c r="P28" s="220"/>
      <c r="Q28" s="220"/>
      <c r="R28" s="220"/>
      <c r="S28" s="220"/>
      <c r="T28" s="220"/>
    </row>
    <row r="29" spans="1:20" x14ac:dyDescent="0.2">
      <c r="I29" s="3" t="s">
        <v>181</v>
      </c>
      <c r="M29" s="220"/>
      <c r="N29" s="220"/>
      <c r="O29" s="220"/>
      <c r="P29" s="220"/>
      <c r="Q29" s="220"/>
      <c r="R29" s="220"/>
      <c r="S29" s="220"/>
      <c r="T29" s="220"/>
    </row>
    <row r="30" spans="1:20" x14ac:dyDescent="0.2">
      <c r="I30" s="3" t="s">
        <v>182</v>
      </c>
      <c r="M30" s="220"/>
      <c r="N30" s="220"/>
      <c r="O30" s="220"/>
      <c r="P30" s="220"/>
      <c r="Q30" s="220"/>
      <c r="R30" s="220"/>
      <c r="S30" s="220"/>
      <c r="T30" s="220"/>
    </row>
    <row r="31" spans="1:20" x14ac:dyDescent="0.2">
      <c r="I31" s="3" t="s">
        <v>183</v>
      </c>
      <c r="M31" s="220"/>
      <c r="N31" s="220"/>
      <c r="O31" s="220"/>
      <c r="P31" s="220"/>
      <c r="Q31" s="220"/>
      <c r="R31" s="220"/>
      <c r="S31" s="220"/>
      <c r="T31" s="220"/>
    </row>
    <row r="32" spans="1:20" x14ac:dyDescent="0.2">
      <c r="I32" s="3" t="s">
        <v>184</v>
      </c>
      <c r="M32" s="220"/>
      <c r="N32" s="220"/>
      <c r="O32" s="220"/>
      <c r="P32" s="220"/>
      <c r="Q32" s="220"/>
      <c r="R32" s="220"/>
      <c r="S32" s="220"/>
      <c r="T32" s="220"/>
    </row>
    <row r="33" spans="1:20" x14ac:dyDescent="0.2">
      <c r="A33" s="188" t="s">
        <v>62</v>
      </c>
      <c r="I33" s="3" t="s">
        <v>185</v>
      </c>
      <c r="M33" s="220"/>
      <c r="N33" s="220"/>
      <c r="O33" s="220"/>
      <c r="P33" s="220"/>
      <c r="Q33" s="220"/>
      <c r="R33" s="220"/>
      <c r="S33" s="220"/>
      <c r="T33" s="220"/>
    </row>
    <row r="34" spans="1:20" x14ac:dyDescent="0.2">
      <c r="A34" s="188" t="s">
        <v>130</v>
      </c>
      <c r="I34" s="3" t="s">
        <v>186</v>
      </c>
      <c r="M34" s="220"/>
      <c r="N34" s="220"/>
      <c r="O34" s="220"/>
      <c r="P34" s="220"/>
      <c r="Q34" s="220"/>
      <c r="R34" s="220"/>
      <c r="S34" s="220"/>
      <c r="T34" s="220"/>
    </row>
    <row r="35" spans="1:20" x14ac:dyDescent="0.2">
      <c r="A35" s="188" t="s">
        <v>63</v>
      </c>
      <c r="I35" s="3" t="s">
        <v>187</v>
      </c>
      <c r="M35" s="220"/>
      <c r="N35" s="220"/>
      <c r="O35" s="220"/>
      <c r="P35" s="220"/>
      <c r="Q35" s="220"/>
      <c r="R35" s="220"/>
      <c r="S35" s="220"/>
      <c r="T35" s="220"/>
    </row>
    <row r="36" spans="1:20" x14ac:dyDescent="0.2">
      <c r="A36" s="222" t="s">
        <v>131</v>
      </c>
      <c r="I36" s="3" t="s">
        <v>188</v>
      </c>
      <c r="M36" s="220"/>
      <c r="N36" s="220"/>
      <c r="O36" s="220"/>
      <c r="P36" s="220"/>
      <c r="Q36" s="220"/>
      <c r="R36" s="220"/>
      <c r="S36" s="220"/>
      <c r="T36" s="220"/>
    </row>
    <row r="37" spans="1:20" ht="15" x14ac:dyDescent="0.25">
      <c r="A37" s="223"/>
      <c r="I37" s="3" t="s">
        <v>189</v>
      </c>
      <c r="M37" s="220"/>
      <c r="N37" s="220"/>
      <c r="O37" s="220"/>
      <c r="P37" s="220"/>
      <c r="Q37" s="220"/>
      <c r="R37" s="220"/>
      <c r="S37" s="220"/>
      <c r="T37" s="220"/>
    </row>
    <row r="38" spans="1:20" x14ac:dyDescent="0.2">
      <c r="I38" s="3" t="s">
        <v>190</v>
      </c>
      <c r="M38" s="220"/>
      <c r="N38" s="220"/>
      <c r="O38" s="220"/>
      <c r="P38" s="220"/>
      <c r="Q38" s="220"/>
      <c r="R38" s="220"/>
      <c r="S38" s="220"/>
      <c r="T38" s="220"/>
    </row>
    <row r="39" spans="1:20" x14ac:dyDescent="0.2">
      <c r="I39" s="3" t="s">
        <v>191</v>
      </c>
      <c r="M39" s="220"/>
      <c r="N39" s="220"/>
      <c r="O39" s="220"/>
      <c r="P39" s="220"/>
      <c r="Q39" s="220"/>
      <c r="R39" s="220"/>
      <c r="S39" s="220"/>
      <c r="T39" s="220"/>
    </row>
    <row r="40" spans="1:20" x14ac:dyDescent="0.2">
      <c r="I40" s="3" t="s">
        <v>192</v>
      </c>
      <c r="M40" s="220"/>
      <c r="N40" s="220"/>
      <c r="O40" s="220"/>
      <c r="P40" s="220"/>
      <c r="Q40" s="220"/>
      <c r="R40" s="220"/>
      <c r="S40" s="220"/>
      <c r="T40" s="220"/>
    </row>
    <row r="41" spans="1:20" x14ac:dyDescent="0.2">
      <c r="A41" s="224" t="s">
        <v>272</v>
      </c>
      <c r="I41" s="3" t="s">
        <v>193</v>
      </c>
      <c r="M41" s="220"/>
      <c r="N41" s="220"/>
      <c r="O41" s="220"/>
      <c r="P41" s="220"/>
      <c r="Q41" s="220"/>
      <c r="R41" s="220"/>
      <c r="S41" s="220"/>
      <c r="T41" s="220"/>
    </row>
    <row r="42" spans="1:20" x14ac:dyDescent="0.2">
      <c r="A42" s="224" t="s">
        <v>273</v>
      </c>
      <c r="I42" s="3" t="s">
        <v>194</v>
      </c>
      <c r="M42" s="220"/>
      <c r="N42" s="220"/>
      <c r="O42" s="220"/>
      <c r="P42" s="220"/>
      <c r="Q42" s="220"/>
      <c r="R42" s="220"/>
      <c r="S42" s="220"/>
      <c r="T42" s="220"/>
    </row>
    <row r="43" spans="1:20" x14ac:dyDescent="0.2">
      <c r="A43" s="224" t="s">
        <v>274</v>
      </c>
      <c r="I43" s="3" t="s">
        <v>195</v>
      </c>
      <c r="M43" s="220"/>
      <c r="N43" s="220"/>
      <c r="O43" s="220"/>
      <c r="P43" s="220"/>
      <c r="Q43" s="220"/>
      <c r="R43" s="220"/>
      <c r="S43" s="220"/>
      <c r="T43" s="220"/>
    </row>
    <row r="44" spans="1:20" x14ac:dyDescent="0.2">
      <c r="A44" s="224" t="s">
        <v>277</v>
      </c>
      <c r="I44" s="3" t="s">
        <v>196</v>
      </c>
      <c r="M44" s="220"/>
      <c r="N44" s="220"/>
      <c r="O44" s="220"/>
      <c r="P44" s="220"/>
      <c r="Q44" s="220"/>
      <c r="R44" s="220"/>
      <c r="S44" s="220"/>
      <c r="T44" s="220"/>
    </row>
    <row r="45" spans="1:20" x14ac:dyDescent="0.2">
      <c r="A45" s="224" t="s">
        <v>278</v>
      </c>
      <c r="I45" s="3" t="s">
        <v>197</v>
      </c>
      <c r="M45" s="220"/>
      <c r="N45" s="220"/>
      <c r="O45" s="220"/>
      <c r="P45" s="220"/>
      <c r="Q45" s="220"/>
      <c r="R45" s="220"/>
      <c r="S45" s="220"/>
      <c r="T45" s="220"/>
    </row>
    <row r="46" spans="1:20" x14ac:dyDescent="0.2">
      <c r="A46" s="224" t="s">
        <v>275</v>
      </c>
      <c r="I46" s="3" t="s">
        <v>198</v>
      </c>
      <c r="M46" s="220"/>
      <c r="N46" s="220"/>
      <c r="O46" s="220"/>
      <c r="P46" s="220"/>
      <c r="Q46" s="220"/>
      <c r="R46" s="220"/>
      <c r="S46" s="220"/>
      <c r="T46" s="220"/>
    </row>
    <row r="47" spans="1:20" x14ac:dyDescent="0.2">
      <c r="A47" s="224" t="s">
        <v>276</v>
      </c>
      <c r="I47" s="3" t="s">
        <v>199</v>
      </c>
      <c r="M47" s="220"/>
      <c r="N47" s="220"/>
      <c r="O47" s="220"/>
      <c r="P47" s="220"/>
      <c r="Q47" s="220"/>
      <c r="R47" s="220"/>
      <c r="S47" s="220"/>
      <c r="T47" s="220"/>
    </row>
    <row r="48" spans="1:20" x14ac:dyDescent="0.2">
      <c r="A48" s="224" t="s">
        <v>279</v>
      </c>
      <c r="I48" s="3" t="s">
        <v>200</v>
      </c>
      <c r="M48" s="220"/>
      <c r="N48" s="220"/>
      <c r="O48" s="220"/>
      <c r="P48" s="220"/>
      <c r="Q48" s="220"/>
      <c r="R48" s="220"/>
      <c r="S48" s="220"/>
      <c r="T48" s="220"/>
    </row>
    <row r="49" spans="1:20" x14ac:dyDescent="0.2">
      <c r="A49" s="224" t="s">
        <v>240</v>
      </c>
      <c r="I49" s="3" t="s">
        <v>201</v>
      </c>
      <c r="M49" s="220"/>
      <c r="N49" s="220"/>
      <c r="O49" s="220"/>
      <c r="P49" s="220"/>
      <c r="Q49" s="220"/>
      <c r="R49" s="220"/>
      <c r="S49" s="220"/>
      <c r="T49" s="220"/>
    </row>
    <row r="50" spans="1:20" x14ac:dyDescent="0.2">
      <c r="I50" s="3" t="s">
        <v>202</v>
      </c>
      <c r="M50" s="220"/>
      <c r="N50" s="220"/>
      <c r="O50" s="220"/>
      <c r="P50" s="220"/>
      <c r="Q50" s="220"/>
      <c r="R50" s="220"/>
      <c r="S50" s="220"/>
      <c r="T50" s="220"/>
    </row>
    <row r="51" spans="1:20" x14ac:dyDescent="0.2">
      <c r="M51" s="220"/>
      <c r="N51" s="220"/>
      <c r="O51" s="220"/>
      <c r="P51" s="220"/>
      <c r="Q51" s="220"/>
      <c r="R51" s="220"/>
      <c r="S51" s="220"/>
      <c r="T51" s="220"/>
    </row>
    <row r="52" spans="1:20" x14ac:dyDescent="0.2">
      <c r="M52" s="220"/>
      <c r="N52" s="220"/>
      <c r="O52" s="220"/>
      <c r="P52" s="220"/>
      <c r="Q52" s="220"/>
      <c r="R52" s="220"/>
      <c r="S52" s="220"/>
      <c r="T52" s="220"/>
    </row>
    <row r="53" spans="1:20" x14ac:dyDescent="0.2">
      <c r="M53" s="220"/>
      <c r="N53" s="220"/>
      <c r="O53" s="220"/>
      <c r="P53" s="220"/>
      <c r="Q53" s="220"/>
      <c r="R53" s="220"/>
      <c r="S53" s="220"/>
      <c r="T53" s="220"/>
    </row>
    <row r="54" spans="1:20" x14ac:dyDescent="0.2">
      <c r="M54" s="220"/>
      <c r="N54" s="220"/>
      <c r="O54" s="220"/>
      <c r="P54" s="220"/>
      <c r="Q54" s="220"/>
      <c r="R54" s="220"/>
      <c r="S54" s="220"/>
      <c r="T54" s="220"/>
    </row>
    <row r="55" spans="1:20" x14ac:dyDescent="0.2">
      <c r="M55" s="220"/>
      <c r="N55" s="220"/>
      <c r="O55" s="220"/>
      <c r="P55" s="220"/>
      <c r="Q55" s="220"/>
      <c r="R55" s="220"/>
      <c r="S55" s="220"/>
      <c r="T55" s="220"/>
    </row>
    <row r="56" spans="1:20" x14ac:dyDescent="0.2">
      <c r="M56" s="220"/>
      <c r="N56" s="220"/>
      <c r="O56" s="220"/>
      <c r="P56" s="220"/>
      <c r="Q56" s="220"/>
      <c r="R56" s="220"/>
      <c r="S56" s="220"/>
      <c r="T56" s="220"/>
    </row>
    <row r="57" spans="1:20" x14ac:dyDescent="0.2">
      <c r="M57" s="220"/>
      <c r="N57" s="220"/>
      <c r="O57" s="220"/>
      <c r="P57" s="220"/>
      <c r="Q57" s="220"/>
      <c r="R57" s="220"/>
      <c r="S57" s="220"/>
      <c r="T57" s="220"/>
    </row>
    <row r="58" spans="1:20" x14ac:dyDescent="0.2">
      <c r="M58" s="220"/>
      <c r="N58" s="220"/>
      <c r="O58" s="220"/>
      <c r="P58" s="220"/>
      <c r="Q58" s="220"/>
      <c r="R58" s="220"/>
      <c r="S58" s="220"/>
      <c r="T58" s="220"/>
    </row>
    <row r="59" spans="1:20" x14ac:dyDescent="0.2">
      <c r="M59" s="220"/>
      <c r="N59" s="220"/>
      <c r="O59" s="220"/>
      <c r="P59" s="220"/>
      <c r="Q59" s="220"/>
      <c r="R59" s="220"/>
      <c r="S59" s="220"/>
      <c r="T59" s="220"/>
    </row>
    <row r="60" spans="1:20" x14ac:dyDescent="0.2">
      <c r="M60" s="220"/>
      <c r="N60" s="220"/>
      <c r="O60" s="220"/>
      <c r="P60" s="220"/>
      <c r="Q60" s="220"/>
      <c r="R60" s="220"/>
      <c r="S60" s="220"/>
      <c r="T60" s="220"/>
    </row>
    <row r="61" spans="1:20" x14ac:dyDescent="0.2">
      <c r="M61" s="220"/>
      <c r="N61" s="220"/>
      <c r="O61" s="220"/>
      <c r="P61" s="220"/>
      <c r="Q61" s="220"/>
      <c r="R61" s="220"/>
      <c r="S61" s="220"/>
      <c r="T61" s="220"/>
    </row>
    <row r="62" spans="1:20" x14ac:dyDescent="0.2">
      <c r="M62" s="220"/>
      <c r="N62" s="220"/>
      <c r="O62" s="220"/>
      <c r="P62" s="220"/>
      <c r="Q62" s="220"/>
      <c r="R62" s="220"/>
      <c r="S62" s="220"/>
      <c r="T62" s="220"/>
    </row>
    <row r="63" spans="1:20" x14ac:dyDescent="0.2">
      <c r="M63" s="220"/>
      <c r="N63" s="220"/>
      <c r="O63" s="220"/>
      <c r="P63" s="220"/>
      <c r="Q63" s="220"/>
      <c r="R63" s="220"/>
      <c r="S63" s="220"/>
      <c r="T63" s="220"/>
    </row>
    <row r="64" spans="1:20" x14ac:dyDescent="0.2">
      <c r="M64" s="220"/>
      <c r="N64" s="220"/>
      <c r="O64" s="220"/>
      <c r="P64" s="220"/>
      <c r="Q64" s="220"/>
      <c r="R64" s="220"/>
      <c r="S64" s="220"/>
      <c r="T64" s="220"/>
    </row>
    <row r="65" spans="13:20" x14ac:dyDescent="0.2">
      <c r="M65" s="220"/>
      <c r="N65" s="220"/>
      <c r="O65" s="220"/>
      <c r="P65" s="220"/>
      <c r="Q65" s="220"/>
      <c r="R65" s="220"/>
      <c r="S65" s="220"/>
      <c r="T65" s="220"/>
    </row>
    <row r="66" spans="13:20" x14ac:dyDescent="0.2">
      <c r="M66" s="220"/>
      <c r="N66" s="220"/>
      <c r="O66" s="220"/>
      <c r="P66" s="220"/>
      <c r="Q66" s="220"/>
      <c r="R66" s="220"/>
      <c r="S66" s="220"/>
      <c r="T66" s="220"/>
    </row>
    <row r="67" spans="13:20" x14ac:dyDescent="0.2">
      <c r="M67" s="220"/>
      <c r="N67" s="220"/>
      <c r="O67" s="220"/>
      <c r="P67" s="220"/>
      <c r="Q67" s="220"/>
      <c r="R67" s="220"/>
      <c r="S67" s="220"/>
      <c r="T67" s="220"/>
    </row>
    <row r="68" spans="13:20" x14ac:dyDescent="0.2">
      <c r="M68" s="220"/>
      <c r="N68" s="220"/>
      <c r="O68" s="220"/>
      <c r="P68" s="220"/>
      <c r="Q68" s="220"/>
      <c r="R68" s="220"/>
      <c r="S68" s="220"/>
      <c r="T68" s="220"/>
    </row>
    <row r="69" spans="13:20" x14ac:dyDescent="0.2">
      <c r="M69" s="220"/>
      <c r="N69" s="220"/>
      <c r="O69" s="220"/>
      <c r="P69" s="220"/>
      <c r="Q69" s="220"/>
      <c r="R69" s="220"/>
      <c r="S69" s="220"/>
      <c r="T69" s="220"/>
    </row>
    <row r="70" spans="13:20" x14ac:dyDescent="0.2">
      <c r="M70" s="220"/>
      <c r="N70" s="220"/>
      <c r="O70" s="220"/>
      <c r="P70" s="220"/>
      <c r="Q70" s="220"/>
      <c r="R70" s="220"/>
      <c r="S70" s="220"/>
      <c r="T70" s="220"/>
    </row>
    <row r="71" spans="13:20" x14ac:dyDescent="0.2">
      <c r="M71" s="220"/>
      <c r="N71" s="220"/>
      <c r="O71" s="220"/>
      <c r="P71" s="220"/>
      <c r="Q71" s="220"/>
      <c r="R71" s="220"/>
      <c r="S71" s="220"/>
      <c r="T71" s="220"/>
    </row>
    <row r="72" spans="13:20" x14ac:dyDescent="0.2">
      <c r="M72" s="220"/>
      <c r="N72" s="220"/>
      <c r="O72" s="220"/>
      <c r="P72" s="220"/>
      <c r="Q72" s="220"/>
      <c r="R72" s="220"/>
      <c r="S72" s="220"/>
      <c r="T72" s="220"/>
    </row>
    <row r="73" spans="13:20" x14ac:dyDescent="0.2">
      <c r="M73" s="220"/>
      <c r="N73" s="220"/>
      <c r="O73" s="220"/>
      <c r="P73" s="220"/>
      <c r="Q73" s="220"/>
      <c r="R73" s="220"/>
      <c r="S73" s="220"/>
      <c r="T73" s="220"/>
    </row>
    <row r="74" spans="13:20" x14ac:dyDescent="0.2">
      <c r="M74" s="220"/>
      <c r="N74" s="220"/>
      <c r="O74" s="220"/>
      <c r="P74" s="220"/>
      <c r="Q74" s="220"/>
      <c r="R74" s="220"/>
      <c r="S74" s="220"/>
      <c r="T74" s="220"/>
    </row>
    <row r="75" spans="13:20" x14ac:dyDescent="0.2">
      <c r="M75" s="220"/>
      <c r="N75" s="220"/>
      <c r="O75" s="220"/>
      <c r="P75" s="220"/>
      <c r="Q75" s="220"/>
      <c r="R75" s="220"/>
      <c r="S75" s="220"/>
      <c r="T75" s="220"/>
    </row>
    <row r="76" spans="13:20" x14ac:dyDescent="0.2">
      <c r="M76" s="220"/>
      <c r="N76" s="220"/>
      <c r="O76" s="220"/>
      <c r="P76" s="220"/>
      <c r="Q76" s="220"/>
      <c r="R76" s="220"/>
      <c r="S76" s="220"/>
      <c r="T76" s="220"/>
    </row>
    <row r="77" spans="13:20" x14ac:dyDescent="0.2">
      <c r="M77" s="220"/>
      <c r="N77" s="220"/>
      <c r="O77" s="220"/>
      <c r="P77" s="220"/>
      <c r="Q77" s="220"/>
      <c r="R77" s="220"/>
      <c r="S77" s="220"/>
      <c r="T77" s="220"/>
    </row>
    <row r="78" spans="13:20" x14ac:dyDescent="0.2">
      <c r="M78" s="220"/>
      <c r="N78" s="220"/>
      <c r="O78" s="220"/>
      <c r="P78" s="220"/>
      <c r="Q78" s="220"/>
      <c r="R78" s="220"/>
      <c r="S78" s="220"/>
      <c r="T78" s="220"/>
    </row>
    <row r="79" spans="13:20" x14ac:dyDescent="0.2">
      <c r="M79" s="220"/>
      <c r="N79" s="220"/>
      <c r="O79" s="220"/>
      <c r="P79" s="220"/>
      <c r="Q79" s="220"/>
      <c r="R79" s="220"/>
      <c r="S79" s="220"/>
      <c r="T79" s="220"/>
    </row>
    <row r="80" spans="13:20" x14ac:dyDescent="0.2">
      <c r="M80" s="220"/>
      <c r="N80" s="220"/>
      <c r="O80" s="220"/>
      <c r="P80" s="220"/>
      <c r="Q80" s="220"/>
      <c r="R80" s="220"/>
      <c r="S80" s="220"/>
      <c r="T80" s="220"/>
    </row>
    <row r="81" spans="13:20" x14ac:dyDescent="0.2">
      <c r="M81" s="220"/>
      <c r="N81" s="220"/>
      <c r="O81" s="220"/>
      <c r="P81" s="220"/>
      <c r="Q81" s="220"/>
      <c r="R81" s="220"/>
      <c r="S81" s="220"/>
      <c r="T81" s="220"/>
    </row>
    <row r="82" spans="13:20" x14ac:dyDescent="0.2">
      <c r="M82" s="220"/>
      <c r="N82" s="220"/>
      <c r="O82" s="220"/>
      <c r="P82" s="220"/>
      <c r="Q82" s="220"/>
      <c r="R82" s="220"/>
      <c r="S82" s="220"/>
      <c r="T82" s="220"/>
    </row>
    <row r="83" spans="13:20" x14ac:dyDescent="0.2">
      <c r="M83" s="220"/>
      <c r="N83" s="220"/>
      <c r="O83" s="220"/>
      <c r="P83" s="220"/>
      <c r="Q83" s="220"/>
      <c r="R83" s="220"/>
      <c r="S83" s="220"/>
      <c r="T83" s="220"/>
    </row>
    <row r="84" spans="13:20" x14ac:dyDescent="0.2">
      <c r="M84" s="220"/>
      <c r="N84" s="220"/>
      <c r="O84" s="220"/>
      <c r="P84" s="220"/>
      <c r="Q84" s="220"/>
      <c r="R84" s="220"/>
      <c r="S84" s="220"/>
      <c r="T84" s="220"/>
    </row>
    <row r="85" spans="13:20" x14ac:dyDescent="0.2">
      <c r="M85" s="220"/>
      <c r="N85" s="220"/>
      <c r="O85" s="220"/>
      <c r="P85" s="220"/>
      <c r="Q85" s="220"/>
      <c r="R85" s="220"/>
      <c r="S85" s="220"/>
      <c r="T85" s="220"/>
    </row>
    <row r="86" spans="13:20" x14ac:dyDescent="0.2">
      <c r="M86" s="220"/>
      <c r="N86" s="220"/>
      <c r="O86" s="220"/>
      <c r="P86" s="220"/>
      <c r="Q86" s="220"/>
      <c r="R86" s="220"/>
      <c r="S86" s="220"/>
      <c r="T86" s="220"/>
    </row>
    <row r="87" spans="13:20" x14ac:dyDescent="0.2">
      <c r="M87" s="220"/>
      <c r="N87" s="220"/>
      <c r="O87" s="220"/>
      <c r="P87" s="220"/>
      <c r="Q87" s="220"/>
      <c r="R87" s="220"/>
      <c r="S87" s="220"/>
      <c r="T87" s="220"/>
    </row>
    <row r="88" spans="13:20" x14ac:dyDescent="0.2">
      <c r="M88" s="220"/>
      <c r="N88" s="220"/>
      <c r="O88" s="220"/>
      <c r="P88" s="220"/>
      <c r="Q88" s="220"/>
      <c r="R88" s="220"/>
      <c r="S88" s="220"/>
      <c r="T88" s="220"/>
    </row>
    <row r="89" spans="13:20" x14ac:dyDescent="0.2">
      <c r="M89" s="220"/>
      <c r="N89" s="220"/>
      <c r="O89" s="220"/>
      <c r="P89" s="220"/>
      <c r="Q89" s="220"/>
      <c r="R89" s="220"/>
      <c r="S89" s="220"/>
      <c r="T89" s="220"/>
    </row>
    <row r="90" spans="13:20" x14ac:dyDescent="0.2">
      <c r="M90" s="220"/>
      <c r="N90" s="220"/>
      <c r="O90" s="220"/>
      <c r="P90" s="220"/>
      <c r="Q90" s="220"/>
      <c r="R90" s="220"/>
      <c r="S90" s="220"/>
      <c r="T90" s="220"/>
    </row>
    <row r="91" spans="13:20" x14ac:dyDescent="0.2">
      <c r="M91" s="220"/>
      <c r="N91" s="220"/>
      <c r="O91" s="220"/>
      <c r="P91" s="220"/>
      <c r="Q91" s="220"/>
      <c r="R91" s="220"/>
      <c r="S91" s="220"/>
      <c r="T91" s="220"/>
    </row>
    <row r="92" spans="13:20" x14ac:dyDescent="0.2">
      <c r="M92" s="220"/>
      <c r="N92" s="220"/>
      <c r="O92" s="220"/>
      <c r="P92" s="220"/>
      <c r="Q92" s="220"/>
      <c r="R92" s="220"/>
      <c r="S92" s="220"/>
      <c r="T92" s="220"/>
    </row>
    <row r="93" spans="13:20" x14ac:dyDescent="0.2">
      <c r="M93" s="220"/>
      <c r="N93" s="220"/>
      <c r="O93" s="220"/>
      <c r="P93" s="220"/>
      <c r="Q93" s="220"/>
      <c r="R93" s="220"/>
      <c r="S93" s="220"/>
      <c r="T93" s="220"/>
    </row>
    <row r="94" spans="13:20" x14ac:dyDescent="0.2">
      <c r="M94" s="220"/>
      <c r="N94" s="220"/>
      <c r="O94" s="220"/>
      <c r="P94" s="220"/>
      <c r="Q94" s="220"/>
      <c r="R94" s="220"/>
      <c r="S94" s="220"/>
      <c r="T94" s="220"/>
    </row>
    <row r="95" spans="13:20" x14ac:dyDescent="0.2">
      <c r="M95" s="220"/>
      <c r="N95" s="220"/>
      <c r="O95" s="220"/>
      <c r="P95" s="220"/>
      <c r="Q95" s="220"/>
      <c r="R95" s="220"/>
      <c r="S95" s="220"/>
      <c r="T95" s="220"/>
    </row>
    <row r="96" spans="13:20" x14ac:dyDescent="0.2">
      <c r="M96" s="220"/>
      <c r="N96" s="220"/>
      <c r="O96" s="220"/>
      <c r="P96" s="220"/>
      <c r="Q96" s="220"/>
      <c r="R96" s="220"/>
      <c r="S96" s="220"/>
      <c r="T96" s="220"/>
    </row>
    <row r="97" spans="13:20" x14ac:dyDescent="0.2">
      <c r="M97" s="220"/>
      <c r="N97" s="220"/>
      <c r="O97" s="220"/>
      <c r="P97" s="220"/>
      <c r="Q97" s="220"/>
      <c r="R97" s="220"/>
      <c r="S97" s="220"/>
      <c r="T97" s="220"/>
    </row>
    <row r="98" spans="13:20" x14ac:dyDescent="0.2">
      <c r="M98" s="220"/>
      <c r="N98" s="220"/>
      <c r="O98" s="220"/>
      <c r="P98" s="220"/>
      <c r="Q98" s="220"/>
      <c r="R98" s="220"/>
      <c r="S98" s="220"/>
      <c r="T98" s="220"/>
    </row>
    <row r="99" spans="13:20" x14ac:dyDescent="0.2">
      <c r="M99" s="220"/>
      <c r="N99" s="220"/>
      <c r="O99" s="220"/>
      <c r="P99" s="220"/>
      <c r="Q99" s="220"/>
      <c r="R99" s="220"/>
      <c r="S99" s="220"/>
      <c r="T99" s="220"/>
    </row>
    <row r="100" spans="13:20" x14ac:dyDescent="0.2">
      <c r="M100" s="220"/>
      <c r="N100" s="220"/>
      <c r="O100" s="220"/>
      <c r="P100" s="220"/>
      <c r="Q100" s="220"/>
      <c r="R100" s="220"/>
      <c r="S100" s="220"/>
      <c r="T100" s="220"/>
    </row>
    <row r="101" spans="13:20" x14ac:dyDescent="0.2">
      <c r="M101" s="220"/>
      <c r="N101" s="220"/>
      <c r="O101" s="220"/>
      <c r="P101" s="220"/>
      <c r="Q101" s="220"/>
      <c r="R101" s="220"/>
      <c r="S101" s="220"/>
      <c r="T101" s="220"/>
    </row>
    <row r="102" spans="13:20" x14ac:dyDescent="0.2">
      <c r="M102" s="220"/>
      <c r="N102" s="220"/>
      <c r="O102" s="220"/>
      <c r="P102" s="220"/>
      <c r="Q102" s="220"/>
      <c r="R102" s="220"/>
      <c r="S102" s="220"/>
      <c r="T102" s="220"/>
    </row>
    <row r="103" spans="13:20" x14ac:dyDescent="0.2">
      <c r="M103" s="220"/>
      <c r="N103" s="220"/>
      <c r="O103" s="220"/>
      <c r="P103" s="220"/>
      <c r="Q103" s="220"/>
      <c r="R103" s="220"/>
      <c r="S103" s="220"/>
      <c r="T103" s="220"/>
    </row>
    <row r="104" spans="13:20" x14ac:dyDescent="0.2">
      <c r="M104" s="220"/>
      <c r="N104" s="220"/>
      <c r="O104" s="220"/>
      <c r="P104" s="220"/>
      <c r="Q104" s="220"/>
      <c r="R104" s="220"/>
      <c r="S104" s="220"/>
      <c r="T104" s="220"/>
    </row>
    <row r="105" spans="13:20" x14ac:dyDescent="0.2">
      <c r="M105" s="220"/>
      <c r="N105" s="220"/>
      <c r="O105" s="220"/>
      <c r="P105" s="220"/>
      <c r="Q105" s="220"/>
      <c r="R105" s="220"/>
      <c r="S105" s="220"/>
      <c r="T105" s="220"/>
    </row>
    <row r="106" spans="13:20" x14ac:dyDescent="0.2">
      <c r="M106" s="220"/>
      <c r="N106" s="220"/>
      <c r="O106" s="220"/>
      <c r="P106" s="220"/>
      <c r="Q106" s="220"/>
      <c r="R106" s="220"/>
      <c r="S106" s="220"/>
      <c r="T106" s="220"/>
    </row>
    <row r="107" spans="13:20" x14ac:dyDescent="0.2">
      <c r="M107" s="220"/>
      <c r="N107" s="220"/>
      <c r="O107" s="220"/>
      <c r="P107" s="220"/>
      <c r="Q107" s="220"/>
      <c r="R107" s="220"/>
      <c r="S107" s="220"/>
      <c r="T107" s="220"/>
    </row>
    <row r="108" spans="13:20" x14ac:dyDescent="0.2">
      <c r="M108" s="220"/>
      <c r="N108" s="220"/>
      <c r="O108" s="220"/>
      <c r="P108" s="220"/>
      <c r="Q108" s="220"/>
      <c r="R108" s="220"/>
      <c r="S108" s="220"/>
      <c r="T108" s="220"/>
    </row>
    <row r="109" spans="13:20" x14ac:dyDescent="0.2">
      <c r="M109" s="220"/>
      <c r="N109" s="220"/>
      <c r="O109" s="220"/>
      <c r="P109" s="220"/>
      <c r="Q109" s="220"/>
      <c r="R109" s="220"/>
      <c r="S109" s="220"/>
      <c r="T109" s="220"/>
    </row>
    <row r="110" spans="13:20" x14ac:dyDescent="0.2">
      <c r="M110" s="220"/>
      <c r="N110" s="220"/>
      <c r="O110" s="220"/>
      <c r="P110" s="220"/>
      <c r="Q110" s="220"/>
      <c r="R110" s="220"/>
      <c r="S110" s="220"/>
      <c r="T110" s="220"/>
    </row>
    <row r="111" spans="13:20" x14ac:dyDescent="0.2">
      <c r="M111" s="220"/>
      <c r="N111" s="220"/>
      <c r="O111" s="220"/>
      <c r="P111" s="220"/>
      <c r="Q111" s="220"/>
      <c r="R111" s="220"/>
      <c r="S111" s="220"/>
      <c r="T111" s="220"/>
    </row>
    <row r="112" spans="13:20" x14ac:dyDescent="0.2">
      <c r="M112" s="220"/>
      <c r="N112" s="220"/>
      <c r="O112" s="220"/>
      <c r="P112" s="220"/>
      <c r="Q112" s="220"/>
      <c r="R112" s="220"/>
      <c r="S112" s="220"/>
      <c r="T112" s="220"/>
    </row>
    <row r="113" spans="13:20" x14ac:dyDescent="0.2">
      <c r="M113" s="220"/>
      <c r="N113" s="220"/>
      <c r="O113" s="220"/>
      <c r="P113" s="220"/>
      <c r="Q113" s="220"/>
      <c r="R113" s="220"/>
      <c r="S113" s="220"/>
      <c r="T113" s="220"/>
    </row>
    <row r="114" spans="13:20" x14ac:dyDescent="0.2">
      <c r="M114" s="220"/>
      <c r="N114" s="220"/>
      <c r="O114" s="220"/>
      <c r="P114" s="220"/>
      <c r="Q114" s="220"/>
      <c r="R114" s="220"/>
      <c r="S114" s="220"/>
      <c r="T114" s="220"/>
    </row>
    <row r="115" spans="13:20" x14ac:dyDescent="0.2">
      <c r="M115" s="220"/>
      <c r="N115" s="220"/>
      <c r="O115" s="220"/>
      <c r="P115" s="220"/>
      <c r="Q115" s="220"/>
      <c r="R115" s="220"/>
      <c r="S115" s="220"/>
      <c r="T115" s="220"/>
    </row>
    <row r="116" spans="13:20" x14ac:dyDescent="0.2">
      <c r="M116" s="220"/>
      <c r="N116" s="220"/>
      <c r="O116" s="220"/>
      <c r="P116" s="220"/>
      <c r="Q116" s="220"/>
      <c r="R116" s="220"/>
      <c r="S116" s="220"/>
      <c r="T116" s="220"/>
    </row>
    <row r="117" spans="13:20" x14ac:dyDescent="0.2">
      <c r="M117" s="220"/>
      <c r="N117" s="220"/>
      <c r="O117" s="220"/>
      <c r="P117" s="220"/>
      <c r="Q117" s="220"/>
      <c r="R117" s="220"/>
      <c r="S117" s="220"/>
      <c r="T117" s="220"/>
    </row>
    <row r="118" spans="13:20" x14ac:dyDescent="0.2">
      <c r="M118" s="220"/>
      <c r="N118" s="220"/>
      <c r="O118" s="220"/>
      <c r="P118" s="220"/>
      <c r="Q118" s="220"/>
      <c r="R118" s="220"/>
      <c r="S118" s="220"/>
      <c r="T118" s="220"/>
    </row>
    <row r="119" spans="13:20" x14ac:dyDescent="0.2">
      <c r="M119" s="220"/>
      <c r="N119" s="220"/>
      <c r="O119" s="220"/>
      <c r="P119" s="220"/>
      <c r="Q119" s="220"/>
      <c r="R119" s="220"/>
      <c r="S119" s="220"/>
      <c r="T119" s="220"/>
    </row>
    <row r="120" spans="13:20" x14ac:dyDescent="0.2">
      <c r="M120" s="220"/>
      <c r="N120" s="220"/>
      <c r="O120" s="220"/>
      <c r="P120" s="220"/>
      <c r="Q120" s="220"/>
      <c r="R120" s="220"/>
      <c r="S120" s="220"/>
      <c r="T120" s="220"/>
    </row>
    <row r="121" spans="13:20" x14ac:dyDescent="0.2">
      <c r="M121" s="220"/>
      <c r="N121" s="220"/>
      <c r="O121" s="220"/>
      <c r="P121" s="220"/>
      <c r="Q121" s="220"/>
      <c r="R121" s="220"/>
      <c r="S121" s="220"/>
      <c r="T121" s="220"/>
    </row>
    <row r="122" spans="13:20" x14ac:dyDescent="0.2">
      <c r="M122" s="220"/>
      <c r="N122" s="220"/>
      <c r="O122" s="220"/>
      <c r="P122" s="220"/>
      <c r="Q122" s="220"/>
      <c r="R122" s="220"/>
      <c r="S122" s="220"/>
      <c r="T122" s="220"/>
    </row>
    <row r="123" spans="13:20" x14ac:dyDescent="0.2">
      <c r="M123" s="220"/>
      <c r="N123" s="220"/>
      <c r="O123" s="220"/>
      <c r="P123" s="220"/>
      <c r="Q123" s="220"/>
      <c r="R123" s="220"/>
      <c r="S123" s="220"/>
      <c r="T123" s="220"/>
    </row>
    <row r="124" spans="13:20" x14ac:dyDescent="0.2">
      <c r="M124" s="220"/>
      <c r="N124" s="220"/>
      <c r="O124" s="220"/>
      <c r="P124" s="220"/>
      <c r="Q124" s="220"/>
      <c r="R124" s="220"/>
      <c r="S124" s="220"/>
      <c r="T124" s="220"/>
    </row>
    <row r="125" spans="13:20" x14ac:dyDescent="0.2">
      <c r="M125" s="220"/>
      <c r="N125" s="220"/>
      <c r="O125" s="220"/>
      <c r="P125" s="220"/>
      <c r="Q125" s="220"/>
      <c r="R125" s="220"/>
      <c r="S125" s="220"/>
      <c r="T125" s="220"/>
    </row>
    <row r="126" spans="13:20" x14ac:dyDescent="0.2">
      <c r="M126" s="220"/>
      <c r="N126" s="220"/>
      <c r="O126" s="220"/>
      <c r="P126" s="220"/>
      <c r="Q126" s="220"/>
      <c r="R126" s="220"/>
      <c r="S126" s="220"/>
      <c r="T126" s="220"/>
    </row>
    <row r="127" spans="13:20" x14ac:dyDescent="0.2">
      <c r="M127" s="220"/>
      <c r="N127" s="220"/>
      <c r="O127" s="220"/>
      <c r="P127" s="220"/>
      <c r="Q127" s="220"/>
      <c r="R127" s="220"/>
      <c r="S127" s="220"/>
      <c r="T127" s="220"/>
    </row>
    <row r="128" spans="13:20" x14ac:dyDescent="0.2">
      <c r="M128" s="220"/>
      <c r="N128" s="220"/>
      <c r="O128" s="220"/>
      <c r="P128" s="220"/>
      <c r="Q128" s="220"/>
      <c r="R128" s="220"/>
      <c r="S128" s="220"/>
      <c r="T128" s="220"/>
    </row>
    <row r="129" spans="13:20" x14ac:dyDescent="0.2">
      <c r="M129" s="220"/>
      <c r="N129" s="220"/>
      <c r="O129" s="220"/>
      <c r="P129" s="220"/>
      <c r="Q129" s="220"/>
      <c r="R129" s="220"/>
      <c r="S129" s="220"/>
      <c r="T129" s="220"/>
    </row>
    <row r="130" spans="13:20" x14ac:dyDescent="0.2">
      <c r="M130" s="220"/>
      <c r="N130" s="220"/>
      <c r="O130" s="220"/>
      <c r="P130" s="220"/>
      <c r="Q130" s="220"/>
      <c r="R130" s="220"/>
      <c r="S130" s="220"/>
      <c r="T130" s="220"/>
    </row>
    <row r="131" spans="13:20" x14ac:dyDescent="0.2">
      <c r="M131" s="220"/>
      <c r="N131" s="220"/>
      <c r="O131" s="220"/>
      <c r="P131" s="220"/>
      <c r="Q131" s="220"/>
      <c r="R131" s="220"/>
      <c r="S131" s="220"/>
      <c r="T131" s="220"/>
    </row>
    <row r="132" spans="13:20" x14ac:dyDescent="0.2">
      <c r="M132" s="220"/>
      <c r="N132" s="220"/>
      <c r="O132" s="220"/>
      <c r="P132" s="220"/>
      <c r="Q132" s="220"/>
      <c r="R132" s="220"/>
      <c r="S132" s="220"/>
      <c r="T132" s="220"/>
    </row>
    <row r="133" spans="13:20" x14ac:dyDescent="0.2">
      <c r="M133" s="220"/>
      <c r="N133" s="220"/>
      <c r="O133" s="220"/>
      <c r="P133" s="220"/>
      <c r="Q133" s="220"/>
      <c r="R133" s="220"/>
      <c r="S133" s="220"/>
      <c r="T133" s="220"/>
    </row>
    <row r="134" spans="13:20" x14ac:dyDescent="0.2">
      <c r="M134" s="220"/>
      <c r="N134" s="220"/>
      <c r="O134" s="220"/>
      <c r="P134" s="220"/>
      <c r="Q134" s="220"/>
      <c r="R134" s="220"/>
      <c r="S134" s="220"/>
      <c r="T134" s="220"/>
    </row>
    <row r="135" spans="13:20" x14ac:dyDescent="0.2">
      <c r="M135" s="220"/>
      <c r="N135" s="220"/>
      <c r="O135" s="220"/>
      <c r="P135" s="220"/>
      <c r="Q135" s="220"/>
      <c r="R135" s="220"/>
      <c r="S135" s="220"/>
      <c r="T135" s="220"/>
    </row>
    <row r="136" spans="13:20" x14ac:dyDescent="0.2">
      <c r="M136" s="220"/>
      <c r="N136" s="220"/>
      <c r="O136" s="220"/>
      <c r="P136" s="220"/>
      <c r="Q136" s="220"/>
      <c r="R136" s="220"/>
      <c r="S136" s="220"/>
      <c r="T136" s="220"/>
    </row>
    <row r="137" spans="13:20" x14ac:dyDescent="0.2">
      <c r="M137" s="220"/>
      <c r="N137" s="220"/>
      <c r="O137" s="220"/>
      <c r="P137" s="220"/>
      <c r="Q137" s="220"/>
      <c r="R137" s="220"/>
      <c r="S137" s="220"/>
      <c r="T137" s="220"/>
    </row>
    <row r="138" spans="13:20" x14ac:dyDescent="0.2">
      <c r="M138" s="220"/>
      <c r="N138" s="220"/>
      <c r="O138" s="220"/>
      <c r="P138" s="220"/>
      <c r="Q138" s="220"/>
      <c r="R138" s="220"/>
      <c r="S138" s="220"/>
      <c r="T138" s="220"/>
    </row>
    <row r="139" spans="13:20" x14ac:dyDescent="0.2">
      <c r="M139" s="220"/>
      <c r="N139" s="220"/>
      <c r="O139" s="220"/>
      <c r="P139" s="220"/>
      <c r="Q139" s="220"/>
      <c r="R139" s="220"/>
      <c r="S139" s="220"/>
      <c r="T139" s="220"/>
    </row>
    <row r="140" spans="13:20" x14ac:dyDescent="0.2">
      <c r="M140" s="220"/>
      <c r="N140" s="220"/>
      <c r="O140" s="220"/>
      <c r="P140" s="220"/>
      <c r="Q140" s="220"/>
      <c r="R140" s="220"/>
      <c r="S140" s="220"/>
      <c r="T140" s="220"/>
    </row>
    <row r="141" spans="13:20" x14ac:dyDescent="0.2">
      <c r="M141" s="220"/>
      <c r="N141" s="220"/>
      <c r="O141" s="220"/>
      <c r="P141" s="220"/>
      <c r="Q141" s="220"/>
      <c r="R141" s="220"/>
      <c r="S141" s="220"/>
      <c r="T141" s="220"/>
    </row>
    <row r="142" spans="13:20" x14ac:dyDescent="0.2">
      <c r="M142" s="220"/>
      <c r="N142" s="220"/>
      <c r="O142" s="220"/>
      <c r="P142" s="220"/>
      <c r="Q142" s="220"/>
      <c r="R142" s="220"/>
      <c r="S142" s="220"/>
      <c r="T142" s="220"/>
    </row>
    <row r="143" spans="13:20" x14ac:dyDescent="0.2">
      <c r="M143" s="220"/>
      <c r="N143" s="220"/>
      <c r="O143" s="220"/>
      <c r="P143" s="220"/>
      <c r="Q143" s="220"/>
      <c r="R143" s="220"/>
      <c r="S143" s="220"/>
      <c r="T143" s="220"/>
    </row>
    <row r="144" spans="13:20" x14ac:dyDescent="0.2">
      <c r="M144" s="220"/>
      <c r="N144" s="220"/>
      <c r="O144" s="220"/>
      <c r="P144" s="220"/>
      <c r="Q144" s="220"/>
      <c r="R144" s="220"/>
      <c r="S144" s="220"/>
      <c r="T144" s="220"/>
    </row>
    <row r="145" spans="13:20" x14ac:dyDescent="0.2">
      <c r="M145" s="220"/>
      <c r="N145" s="220"/>
      <c r="O145" s="220"/>
      <c r="P145" s="220"/>
      <c r="Q145" s="220"/>
      <c r="R145" s="220"/>
      <c r="S145" s="220"/>
      <c r="T145" s="220"/>
    </row>
    <row r="146" spans="13:20" x14ac:dyDescent="0.2">
      <c r="M146" s="220"/>
      <c r="N146" s="220"/>
      <c r="O146" s="220"/>
      <c r="P146" s="220"/>
      <c r="Q146" s="220"/>
      <c r="R146" s="220"/>
      <c r="S146" s="220"/>
      <c r="T146" s="220"/>
    </row>
    <row r="147" spans="13:20" x14ac:dyDescent="0.2">
      <c r="M147" s="220"/>
      <c r="N147" s="220"/>
      <c r="O147" s="220"/>
      <c r="P147" s="220"/>
      <c r="Q147" s="220"/>
      <c r="R147" s="220"/>
      <c r="S147" s="220"/>
      <c r="T147" s="220"/>
    </row>
    <row r="148" spans="13:20" x14ac:dyDescent="0.2">
      <c r="M148" s="220"/>
      <c r="N148" s="220"/>
      <c r="O148" s="220"/>
      <c r="P148" s="220"/>
      <c r="Q148" s="220"/>
      <c r="R148" s="220"/>
      <c r="S148" s="220"/>
      <c r="T148" s="220"/>
    </row>
    <row r="149" spans="13:20" x14ac:dyDescent="0.2">
      <c r="M149" s="220"/>
      <c r="N149" s="220"/>
      <c r="O149" s="220"/>
      <c r="P149" s="220"/>
      <c r="Q149" s="220"/>
      <c r="R149" s="220"/>
      <c r="S149" s="220"/>
      <c r="T149" s="220"/>
    </row>
    <row r="150" spans="13:20" x14ac:dyDescent="0.2">
      <c r="M150" s="220"/>
      <c r="N150" s="220"/>
      <c r="O150" s="220"/>
      <c r="P150" s="220"/>
      <c r="Q150" s="220"/>
      <c r="R150" s="220"/>
      <c r="S150" s="220"/>
      <c r="T150" s="220"/>
    </row>
    <row r="151" spans="13:20" x14ac:dyDescent="0.2">
      <c r="M151" s="220"/>
      <c r="N151" s="220"/>
      <c r="O151" s="220"/>
      <c r="P151" s="220"/>
      <c r="Q151" s="220"/>
      <c r="R151" s="220"/>
      <c r="S151" s="220"/>
      <c r="T151" s="220"/>
    </row>
    <row r="152" spans="13:20" x14ac:dyDescent="0.2">
      <c r="M152" s="220"/>
      <c r="N152" s="220"/>
      <c r="O152" s="220"/>
      <c r="P152" s="220"/>
      <c r="Q152" s="220"/>
      <c r="R152" s="220"/>
      <c r="S152" s="220"/>
      <c r="T152" s="220"/>
    </row>
    <row r="153" spans="13:20" x14ac:dyDescent="0.2">
      <c r="M153" s="220"/>
      <c r="N153" s="220"/>
      <c r="O153" s="220"/>
      <c r="P153" s="220"/>
      <c r="Q153" s="220"/>
      <c r="R153" s="220"/>
      <c r="S153" s="220"/>
      <c r="T153" s="220"/>
    </row>
    <row r="154" spans="13:20" x14ac:dyDescent="0.2">
      <c r="M154" s="220"/>
      <c r="N154" s="220"/>
      <c r="O154" s="220"/>
      <c r="P154" s="220"/>
      <c r="Q154" s="220"/>
      <c r="R154" s="220"/>
      <c r="S154" s="220"/>
      <c r="T154" s="220"/>
    </row>
    <row r="155" spans="13:20" x14ac:dyDescent="0.2">
      <c r="M155" s="220"/>
      <c r="N155" s="220"/>
      <c r="O155" s="220"/>
      <c r="P155" s="220"/>
      <c r="Q155" s="220"/>
      <c r="R155" s="220"/>
      <c r="S155" s="220"/>
      <c r="T155" s="220"/>
    </row>
    <row r="156" spans="13:20" x14ac:dyDescent="0.2">
      <c r="M156" s="220"/>
      <c r="N156" s="220"/>
      <c r="O156" s="220"/>
      <c r="P156" s="220"/>
      <c r="Q156" s="220"/>
      <c r="R156" s="220"/>
      <c r="S156" s="220"/>
      <c r="T156" s="220"/>
    </row>
    <row r="157" spans="13:20" x14ac:dyDescent="0.2">
      <c r="M157" s="220"/>
      <c r="N157" s="220"/>
      <c r="O157" s="220"/>
      <c r="P157" s="220"/>
      <c r="Q157" s="220"/>
      <c r="R157" s="220"/>
      <c r="S157" s="220"/>
      <c r="T157" s="220"/>
    </row>
    <row r="158" spans="13:20" x14ac:dyDescent="0.2">
      <c r="M158" s="220"/>
      <c r="N158" s="220"/>
      <c r="O158" s="220"/>
      <c r="P158" s="220"/>
      <c r="Q158" s="220"/>
      <c r="R158" s="220"/>
      <c r="S158" s="220"/>
      <c r="T158" s="220"/>
    </row>
    <row r="159" spans="13:20" x14ac:dyDescent="0.2">
      <c r="M159" s="220"/>
      <c r="N159" s="220"/>
      <c r="O159" s="220"/>
      <c r="P159" s="220"/>
      <c r="Q159" s="220"/>
      <c r="R159" s="220"/>
      <c r="S159" s="220"/>
      <c r="T159" s="220"/>
    </row>
    <row r="160" spans="13:20" x14ac:dyDescent="0.2">
      <c r="M160" s="220"/>
      <c r="N160" s="220"/>
      <c r="O160" s="220"/>
      <c r="P160" s="220"/>
      <c r="Q160" s="220"/>
      <c r="R160" s="220"/>
      <c r="S160" s="220"/>
      <c r="T160" s="220"/>
    </row>
    <row r="161" spans="13:20" x14ac:dyDescent="0.2">
      <c r="M161" s="220"/>
      <c r="N161" s="220"/>
      <c r="O161" s="220"/>
      <c r="P161" s="220"/>
      <c r="Q161" s="220"/>
      <c r="R161" s="220"/>
      <c r="S161" s="220"/>
      <c r="T161" s="220"/>
    </row>
    <row r="162" spans="13:20" x14ac:dyDescent="0.2">
      <c r="M162" s="220"/>
      <c r="N162" s="220"/>
      <c r="O162" s="220"/>
      <c r="P162" s="220"/>
      <c r="Q162" s="220"/>
      <c r="R162" s="220"/>
      <c r="S162" s="220"/>
      <c r="T162" s="220"/>
    </row>
    <row r="163" spans="13:20" x14ac:dyDescent="0.2">
      <c r="M163" s="220"/>
      <c r="N163" s="220"/>
      <c r="O163" s="220"/>
      <c r="P163" s="220"/>
      <c r="Q163" s="220"/>
      <c r="R163" s="220"/>
      <c r="S163" s="220"/>
      <c r="T163" s="220"/>
    </row>
    <row r="164" spans="13:20" x14ac:dyDescent="0.2">
      <c r="M164" s="220"/>
      <c r="N164" s="220"/>
      <c r="O164" s="220"/>
      <c r="P164" s="220"/>
      <c r="Q164" s="220"/>
      <c r="R164" s="220"/>
      <c r="S164" s="220"/>
      <c r="T164" s="220"/>
    </row>
    <row r="165" spans="13:20" x14ac:dyDescent="0.2">
      <c r="M165" s="220"/>
      <c r="N165" s="220"/>
      <c r="O165" s="220"/>
      <c r="P165" s="220"/>
      <c r="Q165" s="220"/>
      <c r="R165" s="220"/>
      <c r="S165" s="220"/>
      <c r="T165" s="220"/>
    </row>
    <row r="166" spans="13:20" x14ac:dyDescent="0.2">
      <c r="M166" s="220"/>
      <c r="N166" s="220"/>
      <c r="O166" s="220"/>
      <c r="P166" s="220"/>
      <c r="Q166" s="220"/>
      <c r="R166" s="220"/>
      <c r="S166" s="220"/>
      <c r="T166" s="220"/>
    </row>
    <row r="167" spans="13:20" x14ac:dyDescent="0.2">
      <c r="M167" s="220"/>
      <c r="N167" s="220"/>
      <c r="O167" s="220"/>
      <c r="P167" s="220"/>
      <c r="Q167" s="220"/>
      <c r="R167" s="220"/>
      <c r="S167" s="220"/>
      <c r="T167" s="220"/>
    </row>
    <row r="168" spans="13:20" x14ac:dyDescent="0.2">
      <c r="M168" s="220"/>
      <c r="N168" s="220"/>
      <c r="O168" s="220"/>
      <c r="P168" s="220"/>
      <c r="Q168" s="220"/>
      <c r="R168" s="220"/>
      <c r="S168" s="220"/>
      <c r="T168" s="220"/>
    </row>
    <row r="169" spans="13:20" x14ac:dyDescent="0.2">
      <c r="M169" s="220"/>
      <c r="N169" s="220"/>
      <c r="O169" s="220"/>
      <c r="P169" s="220"/>
      <c r="Q169" s="220"/>
      <c r="R169" s="220"/>
      <c r="S169" s="220"/>
      <c r="T169" s="220"/>
    </row>
    <row r="170" spans="13:20" x14ac:dyDescent="0.2">
      <c r="M170" s="220"/>
      <c r="N170" s="220"/>
      <c r="O170" s="220"/>
      <c r="P170" s="220"/>
      <c r="Q170" s="220"/>
      <c r="R170" s="220"/>
      <c r="S170" s="220"/>
      <c r="T170" s="220"/>
    </row>
    <row r="171" spans="13:20" x14ac:dyDescent="0.2">
      <c r="M171" s="220"/>
      <c r="N171" s="220"/>
      <c r="O171" s="220"/>
      <c r="P171" s="220"/>
      <c r="Q171" s="220"/>
      <c r="R171" s="220"/>
      <c r="S171" s="220"/>
      <c r="T171" s="220"/>
    </row>
    <row r="172" spans="13:20" x14ac:dyDescent="0.2">
      <c r="M172" s="220"/>
      <c r="N172" s="220"/>
      <c r="O172" s="220"/>
      <c r="P172" s="220"/>
      <c r="Q172" s="220"/>
      <c r="R172" s="220"/>
      <c r="S172" s="220"/>
      <c r="T172" s="220"/>
    </row>
    <row r="173" spans="13:20" x14ac:dyDescent="0.2">
      <c r="M173" s="220"/>
      <c r="N173" s="220"/>
      <c r="O173" s="220"/>
      <c r="P173" s="220"/>
      <c r="Q173" s="220"/>
      <c r="R173" s="220"/>
      <c r="S173" s="220"/>
      <c r="T173" s="220"/>
    </row>
    <row r="174" spans="13:20" x14ac:dyDescent="0.2">
      <c r="M174" s="220"/>
      <c r="N174" s="220"/>
      <c r="O174" s="220"/>
      <c r="P174" s="220"/>
      <c r="Q174" s="220"/>
      <c r="R174" s="220"/>
      <c r="S174" s="220"/>
      <c r="T174" s="220"/>
    </row>
    <row r="175" spans="13:20" x14ac:dyDescent="0.2">
      <c r="M175" s="220"/>
      <c r="N175" s="220"/>
      <c r="O175" s="220"/>
      <c r="P175" s="220"/>
      <c r="Q175" s="220"/>
      <c r="R175" s="220"/>
      <c r="S175" s="220"/>
      <c r="T175" s="220"/>
    </row>
    <row r="176" spans="13:20" x14ac:dyDescent="0.2">
      <c r="M176" s="220"/>
      <c r="N176" s="220"/>
      <c r="O176" s="220"/>
      <c r="P176" s="220"/>
      <c r="Q176" s="220"/>
      <c r="R176" s="220"/>
      <c r="S176" s="220"/>
      <c r="T176" s="220"/>
    </row>
    <row r="177" spans="13:20" x14ac:dyDescent="0.2">
      <c r="M177" s="220"/>
      <c r="N177" s="220"/>
      <c r="O177" s="220"/>
      <c r="P177" s="220"/>
      <c r="Q177" s="220"/>
      <c r="R177" s="220"/>
      <c r="S177" s="220"/>
      <c r="T177" s="220"/>
    </row>
    <row r="178" spans="13:20" x14ac:dyDescent="0.2">
      <c r="M178" s="220"/>
      <c r="N178" s="220"/>
      <c r="O178" s="220"/>
      <c r="P178" s="220"/>
      <c r="Q178" s="220"/>
      <c r="R178" s="220"/>
      <c r="S178" s="220"/>
      <c r="T178" s="220"/>
    </row>
    <row r="179" spans="13:20" x14ac:dyDescent="0.2">
      <c r="M179" s="220"/>
      <c r="N179" s="220"/>
      <c r="O179" s="220"/>
      <c r="P179" s="220"/>
      <c r="Q179" s="220"/>
      <c r="R179" s="220"/>
      <c r="S179" s="220"/>
      <c r="T179" s="220"/>
    </row>
    <row r="180" spans="13:20" x14ac:dyDescent="0.2">
      <c r="M180" s="220"/>
      <c r="N180" s="220"/>
      <c r="O180" s="220"/>
      <c r="P180" s="220"/>
      <c r="Q180" s="220"/>
      <c r="R180" s="220"/>
      <c r="S180" s="220"/>
      <c r="T180" s="220"/>
    </row>
    <row r="181" spans="13:20" x14ac:dyDescent="0.2">
      <c r="M181" s="220"/>
      <c r="N181" s="220"/>
      <c r="O181" s="220"/>
      <c r="P181" s="220"/>
      <c r="Q181" s="220"/>
      <c r="R181" s="220"/>
      <c r="S181" s="220"/>
      <c r="T181" s="220"/>
    </row>
    <row r="182" spans="13:20" x14ac:dyDescent="0.2">
      <c r="M182" s="220"/>
      <c r="N182" s="220"/>
      <c r="O182" s="220"/>
      <c r="P182" s="220"/>
      <c r="Q182" s="220"/>
      <c r="R182" s="220"/>
      <c r="S182" s="220"/>
      <c r="T182" s="220"/>
    </row>
    <row r="183" spans="13:20" x14ac:dyDescent="0.2">
      <c r="M183" s="220"/>
      <c r="N183" s="220"/>
      <c r="O183" s="220"/>
      <c r="P183" s="220"/>
      <c r="Q183" s="220"/>
      <c r="R183" s="220"/>
      <c r="S183" s="220"/>
      <c r="T183" s="220"/>
    </row>
    <row r="184" spans="13:20" x14ac:dyDescent="0.2">
      <c r="M184" s="220"/>
      <c r="N184" s="220"/>
      <c r="O184" s="220"/>
      <c r="P184" s="220"/>
      <c r="Q184" s="220"/>
      <c r="R184" s="220"/>
      <c r="S184" s="220"/>
      <c r="T184" s="220"/>
    </row>
    <row r="185" spans="13:20" x14ac:dyDescent="0.2">
      <c r="M185" s="220"/>
      <c r="N185" s="220"/>
      <c r="O185" s="220"/>
      <c r="P185" s="220"/>
      <c r="Q185" s="220"/>
      <c r="R185" s="220"/>
      <c r="S185" s="220"/>
      <c r="T185" s="220"/>
    </row>
    <row r="186" spans="13:20" x14ac:dyDescent="0.2">
      <c r="M186" s="220"/>
      <c r="N186" s="220"/>
      <c r="O186" s="220"/>
      <c r="P186" s="220"/>
      <c r="Q186" s="220"/>
      <c r="R186" s="220"/>
      <c r="S186" s="220"/>
      <c r="T186" s="220"/>
    </row>
    <row r="187" spans="13:20" x14ac:dyDescent="0.2">
      <c r="M187" s="220"/>
      <c r="N187" s="220"/>
      <c r="O187" s="220"/>
      <c r="P187" s="220"/>
      <c r="Q187" s="220"/>
      <c r="R187" s="220"/>
      <c r="S187" s="220"/>
      <c r="T187" s="220"/>
    </row>
    <row r="188" spans="13:20" x14ac:dyDescent="0.2">
      <c r="M188" s="220"/>
      <c r="N188" s="220"/>
      <c r="O188" s="220"/>
      <c r="P188" s="220"/>
      <c r="Q188" s="220"/>
      <c r="R188" s="220"/>
      <c r="S188" s="220"/>
      <c r="T188" s="220"/>
    </row>
    <row r="189" spans="13:20" x14ac:dyDescent="0.2">
      <c r="M189" s="220"/>
      <c r="N189" s="220"/>
      <c r="O189" s="220"/>
      <c r="P189" s="220"/>
      <c r="Q189" s="220"/>
      <c r="R189" s="220"/>
      <c r="S189" s="220"/>
      <c r="T189" s="220"/>
    </row>
    <row r="190" spans="13:20" x14ac:dyDescent="0.2">
      <c r="M190" s="220"/>
      <c r="N190" s="220"/>
      <c r="O190" s="220"/>
      <c r="P190" s="220"/>
      <c r="Q190" s="220"/>
      <c r="R190" s="220"/>
      <c r="S190" s="220"/>
      <c r="T190" s="220"/>
    </row>
    <row r="191" spans="13:20" x14ac:dyDescent="0.2">
      <c r="M191" s="220"/>
      <c r="N191" s="220"/>
      <c r="O191" s="220"/>
      <c r="P191" s="220"/>
      <c r="Q191" s="220"/>
      <c r="R191" s="220"/>
      <c r="S191" s="220"/>
      <c r="T191" s="220"/>
    </row>
    <row r="192" spans="13:20" x14ac:dyDescent="0.2">
      <c r="M192" s="220"/>
      <c r="N192" s="220"/>
      <c r="O192" s="220"/>
      <c r="P192" s="220"/>
      <c r="Q192" s="220"/>
      <c r="R192" s="220"/>
      <c r="S192" s="220"/>
      <c r="T192" s="220"/>
    </row>
    <row r="193" spans="13:20" x14ac:dyDescent="0.2">
      <c r="M193" s="220"/>
      <c r="N193" s="220"/>
      <c r="O193" s="220"/>
      <c r="P193" s="220"/>
      <c r="Q193" s="220"/>
      <c r="R193" s="220"/>
      <c r="S193" s="220"/>
      <c r="T193" s="220"/>
    </row>
    <row r="194" spans="13:20" x14ac:dyDescent="0.2">
      <c r="M194" s="220"/>
      <c r="N194" s="220"/>
      <c r="O194" s="220"/>
      <c r="P194" s="220"/>
      <c r="Q194" s="220"/>
      <c r="R194" s="220"/>
      <c r="S194" s="220"/>
      <c r="T194" s="220"/>
    </row>
    <row r="195" spans="13:20" x14ac:dyDescent="0.2">
      <c r="M195" s="220"/>
      <c r="N195" s="220"/>
      <c r="O195" s="220"/>
      <c r="P195" s="220"/>
      <c r="Q195" s="220"/>
      <c r="R195" s="220"/>
      <c r="S195" s="220"/>
      <c r="T195" s="220"/>
    </row>
    <row r="196" spans="13:20" x14ac:dyDescent="0.2">
      <c r="M196" s="220"/>
      <c r="N196" s="220"/>
      <c r="O196" s="220"/>
      <c r="P196" s="220"/>
      <c r="Q196" s="220"/>
      <c r="R196" s="220"/>
      <c r="S196" s="220"/>
      <c r="T196" s="220"/>
    </row>
    <row r="197" spans="13:20" x14ac:dyDescent="0.2">
      <c r="M197" s="220"/>
      <c r="N197" s="220"/>
      <c r="O197" s="220"/>
      <c r="P197" s="220"/>
      <c r="Q197" s="220"/>
      <c r="R197" s="220"/>
      <c r="S197" s="220"/>
      <c r="T197" s="220"/>
    </row>
    <row r="198" spans="13:20" x14ac:dyDescent="0.2">
      <c r="M198" s="220"/>
      <c r="N198" s="220"/>
      <c r="O198" s="220"/>
      <c r="P198" s="220"/>
      <c r="Q198" s="220"/>
      <c r="R198" s="220"/>
      <c r="S198" s="220"/>
      <c r="T198" s="220"/>
    </row>
    <row r="199" spans="13:20" x14ac:dyDescent="0.2">
      <c r="M199" s="220"/>
      <c r="N199" s="220"/>
      <c r="O199" s="220"/>
      <c r="P199" s="220"/>
      <c r="Q199" s="220"/>
      <c r="R199" s="220"/>
      <c r="S199" s="220"/>
      <c r="T199" s="220"/>
    </row>
    <row r="200" spans="13:20" x14ac:dyDescent="0.2">
      <c r="M200" s="220"/>
      <c r="N200" s="220"/>
      <c r="O200" s="220"/>
      <c r="P200" s="220"/>
      <c r="Q200" s="220"/>
      <c r="R200" s="220"/>
      <c r="S200" s="220"/>
      <c r="T200" s="220"/>
    </row>
    <row r="201" spans="13:20" x14ac:dyDescent="0.2">
      <c r="M201" s="220"/>
      <c r="N201" s="220"/>
      <c r="O201" s="220"/>
      <c r="P201" s="220"/>
      <c r="Q201" s="220"/>
      <c r="R201" s="220"/>
      <c r="S201" s="220"/>
      <c r="T201" s="220"/>
    </row>
    <row r="202" spans="13:20" x14ac:dyDescent="0.2">
      <c r="M202" s="220"/>
      <c r="N202" s="220"/>
      <c r="O202" s="220"/>
      <c r="P202" s="220"/>
      <c r="Q202" s="220"/>
      <c r="R202" s="220"/>
      <c r="S202" s="220"/>
      <c r="T202" s="220"/>
    </row>
    <row r="203" spans="13:20" x14ac:dyDescent="0.2">
      <c r="M203" s="220"/>
      <c r="N203" s="220"/>
      <c r="O203" s="220"/>
      <c r="P203" s="220"/>
      <c r="Q203" s="220"/>
      <c r="R203" s="220"/>
      <c r="S203" s="220"/>
      <c r="T203" s="220"/>
    </row>
    <row r="204" spans="13:20" x14ac:dyDescent="0.2">
      <c r="M204" s="220"/>
      <c r="N204" s="220"/>
      <c r="O204" s="220"/>
      <c r="P204" s="220"/>
      <c r="Q204" s="220"/>
      <c r="R204" s="220"/>
      <c r="S204" s="220"/>
      <c r="T204" s="220"/>
    </row>
    <row r="205" spans="13:20" x14ac:dyDescent="0.2">
      <c r="M205" s="220"/>
      <c r="N205" s="220"/>
      <c r="O205" s="220"/>
      <c r="P205" s="220"/>
      <c r="Q205" s="220"/>
      <c r="R205" s="220"/>
      <c r="S205" s="220"/>
      <c r="T205" s="220"/>
    </row>
    <row r="206" spans="13:20" x14ac:dyDescent="0.2">
      <c r="M206" s="220"/>
      <c r="N206" s="220"/>
      <c r="O206" s="220"/>
      <c r="P206" s="220"/>
      <c r="Q206" s="220"/>
      <c r="R206" s="220"/>
      <c r="S206" s="220"/>
      <c r="T206" s="220"/>
    </row>
    <row r="207" spans="13:20" x14ac:dyDescent="0.2">
      <c r="M207" s="220"/>
      <c r="N207" s="220"/>
      <c r="O207" s="220"/>
      <c r="P207" s="220"/>
      <c r="Q207" s="220"/>
      <c r="R207" s="220"/>
      <c r="S207" s="220"/>
      <c r="T207" s="220"/>
    </row>
    <row r="208" spans="13:20" x14ac:dyDescent="0.2">
      <c r="M208" s="220"/>
      <c r="N208" s="220"/>
      <c r="O208" s="220"/>
      <c r="P208" s="220"/>
      <c r="Q208" s="220"/>
      <c r="R208" s="220"/>
      <c r="S208" s="220"/>
      <c r="T208" s="220"/>
    </row>
    <row r="209" spans="13:20" x14ac:dyDescent="0.2">
      <c r="M209" s="220"/>
      <c r="N209" s="220"/>
      <c r="O209" s="220"/>
      <c r="P209" s="220"/>
      <c r="Q209" s="220"/>
      <c r="R209" s="220"/>
      <c r="S209" s="220"/>
      <c r="T209" s="220"/>
    </row>
    <row r="210" spans="13:20" x14ac:dyDescent="0.2">
      <c r="M210" s="220"/>
      <c r="N210" s="220"/>
      <c r="O210" s="220"/>
      <c r="P210" s="220"/>
      <c r="Q210" s="220"/>
      <c r="R210" s="220"/>
      <c r="S210" s="220"/>
      <c r="T210" s="220"/>
    </row>
    <row r="211" spans="13:20" x14ac:dyDescent="0.2">
      <c r="M211" s="220"/>
      <c r="N211" s="220"/>
      <c r="O211" s="220"/>
      <c r="P211" s="220"/>
      <c r="Q211" s="220"/>
      <c r="R211" s="220"/>
      <c r="S211" s="220"/>
      <c r="T211" s="220"/>
    </row>
    <row r="212" spans="13:20" x14ac:dyDescent="0.2">
      <c r="M212" s="220"/>
      <c r="N212" s="220"/>
      <c r="O212" s="220"/>
      <c r="P212" s="220"/>
      <c r="Q212" s="220"/>
      <c r="R212" s="220"/>
      <c r="S212" s="220"/>
      <c r="T212" s="220"/>
    </row>
    <row r="213" spans="13:20" x14ac:dyDescent="0.2">
      <c r="M213" s="220"/>
      <c r="N213" s="220"/>
      <c r="O213" s="220"/>
      <c r="P213" s="220"/>
      <c r="Q213" s="220"/>
      <c r="R213" s="220"/>
      <c r="S213" s="220"/>
      <c r="T213" s="220"/>
    </row>
    <row r="214" spans="13:20" x14ac:dyDescent="0.2">
      <c r="M214" s="220"/>
      <c r="N214" s="220"/>
      <c r="O214" s="220"/>
      <c r="P214" s="220"/>
      <c r="Q214" s="220"/>
      <c r="R214" s="220"/>
      <c r="S214" s="220"/>
      <c r="T214" s="220"/>
    </row>
    <row r="215" spans="13:20" x14ac:dyDescent="0.2">
      <c r="M215" s="220"/>
      <c r="N215" s="220"/>
      <c r="O215" s="220"/>
      <c r="P215" s="220"/>
      <c r="Q215" s="220"/>
      <c r="R215" s="220"/>
      <c r="S215" s="220"/>
      <c r="T215" s="220"/>
    </row>
    <row r="216" spans="13:20" x14ac:dyDescent="0.2">
      <c r="M216" s="220"/>
      <c r="N216" s="220"/>
      <c r="O216" s="220"/>
      <c r="P216" s="220"/>
      <c r="Q216" s="220"/>
      <c r="R216" s="220"/>
      <c r="S216" s="220"/>
      <c r="T216" s="220"/>
    </row>
    <row r="217" spans="13:20" x14ac:dyDescent="0.2">
      <c r="M217" s="220"/>
      <c r="N217" s="220"/>
      <c r="O217" s="220"/>
      <c r="P217" s="220"/>
      <c r="Q217" s="220"/>
      <c r="R217" s="220"/>
      <c r="S217" s="220"/>
      <c r="T217" s="220"/>
    </row>
    <row r="218" spans="13:20" x14ac:dyDescent="0.2">
      <c r="M218" s="220"/>
      <c r="N218" s="220"/>
      <c r="O218" s="220"/>
      <c r="P218" s="220"/>
      <c r="Q218" s="220"/>
      <c r="R218" s="220"/>
      <c r="S218" s="220"/>
      <c r="T218" s="220"/>
    </row>
    <row r="219" spans="13:20" x14ac:dyDescent="0.2">
      <c r="M219" s="220"/>
      <c r="N219" s="220"/>
      <c r="O219" s="220"/>
      <c r="P219" s="220"/>
      <c r="Q219" s="220"/>
      <c r="R219" s="220"/>
      <c r="S219" s="220"/>
      <c r="T219" s="220"/>
    </row>
    <row r="220" spans="13:20" x14ac:dyDescent="0.2">
      <c r="M220" s="220"/>
      <c r="N220" s="220"/>
      <c r="O220" s="220"/>
      <c r="P220" s="220"/>
      <c r="Q220" s="220"/>
      <c r="R220" s="220"/>
      <c r="S220" s="220"/>
      <c r="T220" s="220"/>
    </row>
    <row r="221" spans="13:20" x14ac:dyDescent="0.2">
      <c r="M221" s="220"/>
      <c r="N221" s="220"/>
      <c r="O221" s="220"/>
      <c r="P221" s="220"/>
      <c r="Q221" s="220"/>
      <c r="R221" s="220"/>
      <c r="S221" s="220"/>
      <c r="T221" s="220"/>
    </row>
    <row r="222" spans="13:20" x14ac:dyDescent="0.2">
      <c r="M222" s="220"/>
      <c r="N222" s="220"/>
      <c r="O222" s="220"/>
      <c r="P222" s="220"/>
      <c r="Q222" s="220"/>
      <c r="R222" s="220"/>
      <c r="S222" s="220"/>
      <c r="T222" s="220"/>
    </row>
    <row r="223" spans="13:20" x14ac:dyDescent="0.2">
      <c r="M223" s="220"/>
      <c r="N223" s="220"/>
      <c r="O223" s="220"/>
      <c r="P223" s="220"/>
      <c r="Q223" s="220"/>
      <c r="R223" s="220"/>
      <c r="S223" s="220"/>
      <c r="T223" s="220"/>
    </row>
    <row r="224" spans="13:20" x14ac:dyDescent="0.2">
      <c r="M224" s="220"/>
      <c r="N224" s="220"/>
      <c r="O224" s="220"/>
      <c r="P224" s="220"/>
      <c r="Q224" s="220"/>
      <c r="R224" s="220"/>
      <c r="S224" s="220"/>
      <c r="T224" s="220"/>
    </row>
    <row r="225" spans="13:20" x14ac:dyDescent="0.2">
      <c r="M225" s="220"/>
      <c r="N225" s="220"/>
      <c r="O225" s="220"/>
      <c r="P225" s="220"/>
      <c r="Q225" s="220"/>
      <c r="R225" s="220"/>
      <c r="S225" s="220"/>
      <c r="T225" s="220"/>
    </row>
    <row r="226" spans="13:20" x14ac:dyDescent="0.2">
      <c r="M226" s="220"/>
      <c r="N226" s="220"/>
      <c r="O226" s="220"/>
      <c r="P226" s="220"/>
      <c r="Q226" s="220"/>
      <c r="R226" s="220"/>
      <c r="S226" s="220"/>
      <c r="T226" s="220"/>
    </row>
    <row r="227" spans="13:20" x14ac:dyDescent="0.2">
      <c r="M227" s="220"/>
      <c r="N227" s="220"/>
      <c r="O227" s="220"/>
      <c r="P227" s="220"/>
      <c r="Q227" s="220"/>
      <c r="R227" s="220"/>
      <c r="S227" s="220"/>
      <c r="T227" s="220"/>
    </row>
    <row r="228" spans="13:20" x14ac:dyDescent="0.2">
      <c r="M228" s="220"/>
      <c r="N228" s="220"/>
      <c r="O228" s="220"/>
      <c r="P228" s="220"/>
      <c r="Q228" s="220"/>
      <c r="R228" s="220"/>
      <c r="S228" s="220"/>
      <c r="T228" s="220"/>
    </row>
    <row r="229" spans="13:20" x14ac:dyDescent="0.2">
      <c r="M229" s="220"/>
      <c r="N229" s="220"/>
      <c r="O229" s="220"/>
      <c r="P229" s="220"/>
      <c r="Q229" s="220"/>
      <c r="R229" s="220"/>
      <c r="S229" s="220"/>
      <c r="T229" s="220"/>
    </row>
    <row r="230" spans="13:20" x14ac:dyDescent="0.2">
      <c r="M230" s="220"/>
      <c r="N230" s="220"/>
      <c r="O230" s="220"/>
      <c r="P230" s="220"/>
      <c r="Q230" s="220"/>
      <c r="R230" s="220"/>
      <c r="S230" s="220"/>
      <c r="T230" s="220"/>
    </row>
    <row r="231" spans="13:20" x14ac:dyDescent="0.2">
      <c r="M231" s="220"/>
      <c r="N231" s="220"/>
      <c r="O231" s="220"/>
      <c r="P231" s="220"/>
      <c r="Q231" s="220"/>
      <c r="R231" s="220"/>
      <c r="S231" s="220"/>
      <c r="T231" s="220"/>
    </row>
    <row r="232" spans="13:20" x14ac:dyDescent="0.2">
      <c r="M232" s="220"/>
      <c r="N232" s="220"/>
      <c r="O232" s="220"/>
      <c r="P232" s="220"/>
      <c r="Q232" s="220"/>
      <c r="R232" s="220"/>
      <c r="S232" s="220"/>
      <c r="T232" s="220"/>
    </row>
    <row r="233" spans="13:20" x14ac:dyDescent="0.2">
      <c r="M233" s="220"/>
      <c r="N233" s="220"/>
      <c r="O233" s="220"/>
      <c r="P233" s="220"/>
      <c r="Q233" s="220"/>
      <c r="R233" s="220"/>
      <c r="S233" s="220"/>
      <c r="T233" s="220"/>
    </row>
    <row r="234" spans="13:20" x14ac:dyDescent="0.2">
      <c r="M234" s="220"/>
      <c r="N234" s="220"/>
      <c r="O234" s="220"/>
      <c r="P234" s="220"/>
      <c r="Q234" s="220"/>
      <c r="R234" s="220"/>
      <c r="S234" s="220"/>
      <c r="T234" s="220"/>
    </row>
    <row r="235" spans="13:20" x14ac:dyDescent="0.2">
      <c r="M235" s="220"/>
      <c r="N235" s="220"/>
      <c r="O235" s="220"/>
      <c r="P235" s="220"/>
      <c r="Q235" s="220"/>
      <c r="R235" s="220"/>
      <c r="S235" s="220"/>
      <c r="T235" s="220"/>
    </row>
    <row r="236" spans="13:20" x14ac:dyDescent="0.2">
      <c r="M236" s="220"/>
      <c r="N236" s="220"/>
      <c r="O236" s="220"/>
      <c r="P236" s="220"/>
      <c r="Q236" s="220"/>
      <c r="R236" s="220"/>
      <c r="S236" s="220"/>
      <c r="T236" s="220"/>
    </row>
    <row r="237" spans="13:20" x14ac:dyDescent="0.2">
      <c r="M237" s="220"/>
      <c r="N237" s="220"/>
      <c r="O237" s="220"/>
      <c r="P237" s="220"/>
      <c r="Q237" s="220"/>
      <c r="R237" s="220"/>
      <c r="S237" s="220"/>
      <c r="T237" s="220"/>
    </row>
    <row r="238" spans="13:20" x14ac:dyDescent="0.2">
      <c r="M238" s="220"/>
      <c r="N238" s="220"/>
      <c r="O238" s="220"/>
      <c r="P238" s="220"/>
      <c r="Q238" s="220"/>
      <c r="R238" s="220"/>
      <c r="S238" s="220"/>
      <c r="T238" s="220"/>
    </row>
    <row r="239" spans="13:20" x14ac:dyDescent="0.2">
      <c r="M239" s="220"/>
      <c r="N239" s="220"/>
      <c r="O239" s="220"/>
      <c r="P239" s="220"/>
      <c r="Q239" s="220"/>
      <c r="R239" s="220"/>
      <c r="S239" s="220"/>
      <c r="T239" s="220"/>
    </row>
    <row r="240" spans="13:20" x14ac:dyDescent="0.2">
      <c r="M240" s="220"/>
      <c r="N240" s="220"/>
      <c r="O240" s="220"/>
      <c r="P240" s="220"/>
      <c r="Q240" s="220"/>
      <c r="R240" s="220"/>
      <c r="S240" s="220"/>
      <c r="T240" s="220"/>
    </row>
    <row r="241" spans="13:20" x14ac:dyDescent="0.2">
      <c r="M241" s="220"/>
      <c r="N241" s="220"/>
      <c r="O241" s="220"/>
      <c r="P241" s="220"/>
      <c r="Q241" s="220"/>
      <c r="R241" s="220"/>
      <c r="S241" s="220"/>
      <c r="T241" s="220"/>
    </row>
    <row r="242" spans="13:20" x14ac:dyDescent="0.2">
      <c r="M242" s="220"/>
      <c r="N242" s="220"/>
      <c r="O242" s="220"/>
      <c r="P242" s="220"/>
      <c r="Q242" s="220"/>
      <c r="R242" s="220"/>
      <c r="S242" s="220"/>
      <c r="T242" s="220"/>
    </row>
    <row r="243" spans="13:20" x14ac:dyDescent="0.2">
      <c r="M243" s="220"/>
      <c r="N243" s="220"/>
      <c r="O243" s="220"/>
      <c r="P243" s="220"/>
      <c r="Q243" s="220"/>
      <c r="R243" s="220"/>
      <c r="S243" s="220"/>
      <c r="T243" s="220"/>
    </row>
    <row r="244" spans="13:20" x14ac:dyDescent="0.2">
      <c r="M244" s="220"/>
      <c r="N244" s="220"/>
      <c r="O244" s="220"/>
      <c r="P244" s="220"/>
      <c r="Q244" s="220"/>
      <c r="R244" s="220"/>
      <c r="S244" s="220"/>
      <c r="T244" s="220"/>
    </row>
    <row r="245" spans="13:20" x14ac:dyDescent="0.2">
      <c r="M245" s="220"/>
      <c r="N245" s="220"/>
      <c r="O245" s="220"/>
      <c r="P245" s="220"/>
      <c r="Q245" s="220"/>
      <c r="R245" s="220"/>
      <c r="S245" s="220"/>
      <c r="T245" s="220"/>
    </row>
    <row r="246" spans="13:20" x14ac:dyDescent="0.2">
      <c r="M246" s="220"/>
      <c r="N246" s="220"/>
      <c r="O246" s="220"/>
      <c r="P246" s="220"/>
      <c r="Q246" s="220"/>
      <c r="R246" s="220"/>
      <c r="S246" s="220"/>
      <c r="T246" s="220"/>
    </row>
    <row r="247" spans="13:20" x14ac:dyDescent="0.2">
      <c r="M247" s="220"/>
      <c r="N247" s="220"/>
      <c r="O247" s="220"/>
      <c r="P247" s="220"/>
      <c r="Q247" s="220"/>
      <c r="R247" s="220"/>
      <c r="S247" s="220"/>
      <c r="T247" s="220"/>
    </row>
    <row r="248" spans="13:20" x14ac:dyDescent="0.2">
      <c r="M248" s="220"/>
      <c r="N248" s="220"/>
      <c r="O248" s="220"/>
      <c r="P248" s="220"/>
      <c r="Q248" s="220"/>
      <c r="R248" s="220"/>
      <c r="S248" s="220"/>
      <c r="T248" s="220"/>
    </row>
    <row r="249" spans="13:20" x14ac:dyDescent="0.2">
      <c r="M249" s="220"/>
      <c r="N249" s="220"/>
      <c r="O249" s="220"/>
      <c r="P249" s="220"/>
      <c r="Q249" s="220"/>
      <c r="R249" s="220"/>
      <c r="S249" s="220"/>
      <c r="T249" s="220"/>
    </row>
    <row r="250" spans="13:20" x14ac:dyDescent="0.2">
      <c r="M250" s="220"/>
      <c r="N250" s="220"/>
      <c r="O250" s="220"/>
      <c r="P250" s="220"/>
      <c r="Q250" s="220"/>
      <c r="R250" s="220"/>
      <c r="S250" s="220"/>
      <c r="T250" s="220"/>
    </row>
    <row r="251" spans="13:20" x14ac:dyDescent="0.2">
      <c r="M251" s="220"/>
      <c r="N251" s="220"/>
      <c r="O251" s="220"/>
      <c r="P251" s="220"/>
      <c r="Q251" s="220"/>
      <c r="R251" s="220"/>
      <c r="S251" s="220"/>
      <c r="T251" s="220"/>
    </row>
    <row r="252" spans="13:20" x14ac:dyDescent="0.2">
      <c r="M252" s="220"/>
      <c r="N252" s="220"/>
      <c r="O252" s="220"/>
      <c r="P252" s="220"/>
      <c r="Q252" s="220"/>
      <c r="R252" s="220"/>
      <c r="S252" s="220"/>
      <c r="T252" s="220"/>
    </row>
    <row r="253" spans="13:20" x14ac:dyDescent="0.2">
      <c r="M253" s="220"/>
      <c r="N253" s="220"/>
      <c r="O253" s="220"/>
      <c r="P253" s="220"/>
      <c r="Q253" s="220"/>
      <c r="R253" s="220"/>
      <c r="S253" s="220"/>
      <c r="T253" s="220"/>
    </row>
    <row r="254" spans="13:20" x14ac:dyDescent="0.2">
      <c r="M254" s="220"/>
      <c r="N254" s="220"/>
      <c r="O254" s="220"/>
      <c r="P254" s="220"/>
      <c r="Q254" s="220"/>
      <c r="R254" s="220"/>
      <c r="S254" s="220"/>
      <c r="T254" s="220"/>
    </row>
    <row r="255" spans="13:20" x14ac:dyDescent="0.2">
      <c r="M255" s="220"/>
      <c r="N255" s="220"/>
      <c r="O255" s="220"/>
      <c r="P255" s="220"/>
      <c r="Q255" s="220"/>
      <c r="R255" s="220"/>
      <c r="S255" s="220"/>
      <c r="T255" s="220"/>
    </row>
    <row r="259" spans="13:14" x14ac:dyDescent="0.2">
      <c r="M259" s="225"/>
      <c r="N259" s="225"/>
    </row>
    <row r="260" spans="13:14" x14ac:dyDescent="0.2">
      <c r="M260" s="225"/>
      <c r="N260" s="225"/>
    </row>
    <row r="261" spans="13:14" x14ac:dyDescent="0.2">
      <c r="M261" s="225"/>
      <c r="N261" s="225"/>
    </row>
    <row r="262" spans="13:14" x14ac:dyDescent="0.2">
      <c r="M262" s="225"/>
      <c r="N262" s="225"/>
    </row>
    <row r="263" spans="13:14" x14ac:dyDescent="0.2">
      <c r="M263" s="225"/>
      <c r="N263" s="225"/>
    </row>
    <row r="264" spans="13:14" x14ac:dyDescent="0.2">
      <c r="M264" s="225"/>
      <c r="N264" s="225"/>
    </row>
    <row r="265" spans="13:14" x14ac:dyDescent="0.2">
      <c r="M265" s="225"/>
      <c r="N265" s="225"/>
    </row>
    <row r="266" spans="13:14" x14ac:dyDescent="0.2">
      <c r="M266" s="225"/>
      <c r="N266" s="225"/>
    </row>
    <row r="267" spans="13:14" x14ac:dyDescent="0.2">
      <c r="M267" s="225"/>
      <c r="N267" s="225"/>
    </row>
    <row r="268" spans="13:14" x14ac:dyDescent="0.2">
      <c r="M268" s="225"/>
      <c r="N268" s="225"/>
    </row>
    <row r="269" spans="13:14" x14ac:dyDescent="0.2">
      <c r="M269" s="225"/>
      <c r="N269" s="225"/>
    </row>
    <row r="270" spans="13:14" x14ac:dyDescent="0.2">
      <c r="M270" s="225"/>
      <c r="N270" s="225"/>
    </row>
    <row r="271" spans="13:14" x14ac:dyDescent="0.2">
      <c r="M271" s="225"/>
      <c r="N271" s="225"/>
    </row>
    <row r="272" spans="13:14" x14ac:dyDescent="0.2">
      <c r="M272" s="225"/>
      <c r="N272" s="225"/>
    </row>
    <row r="273" spans="13:14" x14ac:dyDescent="0.2">
      <c r="M273" s="225"/>
      <c r="N273" s="225"/>
    </row>
    <row r="274" spans="13:14" x14ac:dyDescent="0.2">
      <c r="M274" s="225"/>
      <c r="N274" s="225"/>
    </row>
    <row r="275" spans="13:14" x14ac:dyDescent="0.2">
      <c r="M275" s="225"/>
      <c r="N275" s="225"/>
    </row>
    <row r="276" spans="13:14" x14ac:dyDescent="0.2">
      <c r="M276" s="225"/>
      <c r="N276" s="225"/>
    </row>
    <row r="277" spans="13:14" x14ac:dyDescent="0.2">
      <c r="M277" s="225"/>
      <c r="N277" s="225"/>
    </row>
    <row r="278" spans="13:14" x14ac:dyDescent="0.2">
      <c r="M278" s="225"/>
      <c r="N278" s="225"/>
    </row>
    <row r="279" spans="13:14" x14ac:dyDescent="0.2">
      <c r="M279" s="225"/>
      <c r="N279" s="225"/>
    </row>
    <row r="280" spans="13:14" x14ac:dyDescent="0.2">
      <c r="M280" s="225"/>
      <c r="N280" s="225"/>
    </row>
    <row r="281" spans="13:14" x14ac:dyDescent="0.2">
      <c r="M281" s="225"/>
      <c r="N281" s="225"/>
    </row>
    <row r="282" spans="13:14" x14ac:dyDescent="0.2">
      <c r="M282" s="225"/>
      <c r="N282" s="225"/>
    </row>
    <row r="283" spans="13:14" x14ac:dyDescent="0.2">
      <c r="M283" s="225"/>
      <c r="N283" s="225"/>
    </row>
    <row r="284" spans="13:14" x14ac:dyDescent="0.2">
      <c r="M284" s="225"/>
      <c r="N284" s="225"/>
    </row>
    <row r="285" spans="13:14" x14ac:dyDescent="0.2">
      <c r="M285" s="225"/>
      <c r="N285" s="225"/>
    </row>
    <row r="286" spans="13:14" x14ac:dyDescent="0.2">
      <c r="M286" s="225"/>
      <c r="N286" s="225"/>
    </row>
    <row r="287" spans="13:14" x14ac:dyDescent="0.2">
      <c r="M287" s="225"/>
      <c r="N287" s="225"/>
    </row>
    <row r="288" spans="13:14" x14ac:dyDescent="0.2">
      <c r="M288" s="225"/>
      <c r="N288" s="225"/>
    </row>
    <row r="289" spans="13:14" x14ac:dyDescent="0.2">
      <c r="M289" s="225"/>
      <c r="N289" s="225"/>
    </row>
    <row r="290" spans="13:14" x14ac:dyDescent="0.2">
      <c r="M290" s="225"/>
      <c r="N290" s="225"/>
    </row>
    <row r="291" spans="13:14" x14ac:dyDescent="0.2">
      <c r="M291" s="225"/>
      <c r="N291" s="225"/>
    </row>
    <row r="292" spans="13:14" x14ac:dyDescent="0.2">
      <c r="M292" s="225"/>
      <c r="N292" s="225"/>
    </row>
    <row r="293" spans="13:14" x14ac:dyDescent="0.2">
      <c r="M293" s="225"/>
      <c r="N293" s="225"/>
    </row>
    <row r="294" spans="13:14" x14ac:dyDescent="0.2">
      <c r="M294" s="225"/>
      <c r="N294" s="225"/>
    </row>
    <row r="295" spans="13:14" x14ac:dyDescent="0.2">
      <c r="M295" s="225"/>
      <c r="N295" s="225"/>
    </row>
    <row r="296" spans="13:14" x14ac:dyDescent="0.2">
      <c r="M296" s="225"/>
      <c r="N296" s="225"/>
    </row>
    <row r="297" spans="13:14" x14ac:dyDescent="0.2">
      <c r="M297" s="225"/>
      <c r="N297" s="225"/>
    </row>
    <row r="298" spans="13:14" x14ac:dyDescent="0.2">
      <c r="M298" s="225"/>
      <c r="N298" s="225"/>
    </row>
    <row r="299" spans="13:14" x14ac:dyDescent="0.2">
      <c r="M299" s="225"/>
      <c r="N299" s="225"/>
    </row>
    <row r="300" spans="13:14" x14ac:dyDescent="0.2">
      <c r="M300" s="225"/>
      <c r="N300" s="225"/>
    </row>
    <row r="301" spans="13:14" x14ac:dyDescent="0.2">
      <c r="M301" s="225"/>
      <c r="N301" s="225"/>
    </row>
    <row r="302" spans="13:14" x14ac:dyDescent="0.2">
      <c r="M302" s="225"/>
      <c r="N302" s="225"/>
    </row>
  </sheetData>
  <sortState xmlns:xlrd2="http://schemas.microsoft.com/office/spreadsheetml/2017/richdata2" ref="M2:T17">
    <sortCondition ref="M2:M17"/>
  </sortState>
  <hyperlinks>
    <hyperlink ref="T18" r:id="rId1" xr:uid="{49183810-6BB0-4F79-B576-28908163A990}"/>
    <hyperlink ref="T16" r:id="rId2" xr:uid="{A608E0AE-F963-4055-9BF5-45521C862304}"/>
    <hyperlink ref="T4" r:id="rId3" xr:uid="{DF730D84-2D14-4B13-9485-F2BFA92EA7DB}"/>
    <hyperlink ref="T13" r:id="rId4" xr:uid="{3C1B8CC0-4A50-4FF1-93F0-797873A1672C}"/>
    <hyperlink ref="T14" r:id="rId5" xr:uid="{84C65F4F-45DF-44B0-AD68-DFDCB15965D3}"/>
    <hyperlink ref="T17" r:id="rId6" xr:uid="{51DCC57E-F7A7-4893-BC4D-7D020D01AF65}"/>
    <hyperlink ref="T15" r:id="rId7" xr:uid="{6BDBFF91-E2BB-4E79-B747-560285ADC5F5}"/>
    <hyperlink ref="T11" r:id="rId8" xr:uid="{064B45CA-BA2B-4CBA-985E-73609896A7E9}"/>
    <hyperlink ref="T10" r:id="rId9" xr:uid="{5AD580B1-3232-4980-A12D-23781F8E0858}"/>
    <hyperlink ref="T9" r:id="rId10" xr:uid="{13BCB76B-A4D2-4C33-BB33-1685651FF612}"/>
    <hyperlink ref="T8" r:id="rId11" xr:uid="{15BB2602-1515-408D-857E-65F368D1083B}"/>
    <hyperlink ref="T7" r:id="rId12" xr:uid="{26242CED-5EF3-455C-A70B-DED9829B5FA0}"/>
    <hyperlink ref="T6" r:id="rId13" xr:uid="{B39A6529-0609-48A3-8ED8-45BF9D68406D}"/>
    <hyperlink ref="T3" r:id="rId14" xr:uid="{861FF99D-1BB1-4EA6-9B55-E90EDD7ED10D}"/>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22"/>
    <pageSetUpPr fitToPage="1"/>
  </sheetPr>
  <dimension ref="A1:N48"/>
  <sheetViews>
    <sheetView tabSelected="1" zoomScaleNormal="100" zoomScaleSheetLayoutView="100" workbookViewId="0">
      <selection activeCell="J34" sqref="J34"/>
    </sheetView>
  </sheetViews>
  <sheetFormatPr defaultRowHeight="18.75" x14ac:dyDescent="0.3"/>
  <cols>
    <col min="1" max="1" width="27.83203125" style="20" bestFit="1" customWidth="1"/>
    <col min="2" max="2" width="14" style="20" bestFit="1" customWidth="1"/>
    <col min="3" max="3" width="4.5" style="20" customWidth="1"/>
    <col min="4" max="4" width="5.33203125" style="20" customWidth="1"/>
    <col min="5" max="5" width="24.1640625" style="20" bestFit="1" customWidth="1"/>
    <col min="6" max="6" width="17" style="20" bestFit="1" customWidth="1"/>
    <col min="7" max="7" width="13.1640625" style="20" customWidth="1"/>
    <col min="8" max="8" width="9.6640625" style="20" customWidth="1"/>
    <col min="9" max="9" width="13.6640625" style="20" customWidth="1"/>
    <col min="10" max="12" width="9.33203125" style="20"/>
    <col min="13" max="13" width="12" style="20" hidden="1" customWidth="1"/>
    <col min="14" max="14" width="9.33203125" style="20" hidden="1" customWidth="1"/>
    <col min="15" max="256" width="9.33203125" style="20"/>
    <col min="257" max="257" width="25.5" style="20" customWidth="1"/>
    <col min="258" max="258" width="7.33203125" style="20" customWidth="1"/>
    <col min="259" max="259" width="4.5" style="20" customWidth="1"/>
    <col min="260" max="260" width="5.33203125" style="20" customWidth="1"/>
    <col min="261" max="261" width="22.5" style="20" customWidth="1"/>
    <col min="262" max="262" width="9.6640625" style="20" customWidth="1"/>
    <col min="263" max="263" width="13.1640625" style="20" customWidth="1"/>
    <col min="264" max="264" width="4.5" style="20" customWidth="1"/>
    <col min="265" max="265" width="6.5" style="20" customWidth="1"/>
    <col min="266" max="512" width="9.33203125" style="20"/>
    <col min="513" max="513" width="25.5" style="20" customWidth="1"/>
    <col min="514" max="514" width="7.33203125" style="20" customWidth="1"/>
    <col min="515" max="515" width="4.5" style="20" customWidth="1"/>
    <col min="516" max="516" width="5.33203125" style="20" customWidth="1"/>
    <col min="517" max="517" width="22.5" style="20" customWidth="1"/>
    <col min="518" max="518" width="9.6640625" style="20" customWidth="1"/>
    <col min="519" max="519" width="13.1640625" style="20" customWidth="1"/>
    <col min="520" max="520" width="4.5" style="20" customWidth="1"/>
    <col min="521" max="521" width="6.5" style="20" customWidth="1"/>
    <col min="522" max="768" width="9.33203125" style="20"/>
    <col min="769" max="769" width="25.5" style="20" customWidth="1"/>
    <col min="770" max="770" width="7.33203125" style="20" customWidth="1"/>
    <col min="771" max="771" width="4.5" style="20" customWidth="1"/>
    <col min="772" max="772" width="5.33203125" style="20" customWidth="1"/>
    <col min="773" max="773" width="22.5" style="20" customWidth="1"/>
    <col min="774" max="774" width="9.6640625" style="20" customWidth="1"/>
    <col min="775" max="775" width="13.1640625" style="20" customWidth="1"/>
    <col min="776" max="776" width="4.5" style="20" customWidth="1"/>
    <col min="777" max="777" width="6.5" style="20" customWidth="1"/>
    <col min="778" max="1024" width="9.33203125" style="20"/>
    <col min="1025" max="1025" width="25.5" style="20" customWidth="1"/>
    <col min="1026" max="1026" width="7.33203125" style="20" customWidth="1"/>
    <col min="1027" max="1027" width="4.5" style="20" customWidth="1"/>
    <col min="1028" max="1028" width="5.33203125" style="20" customWidth="1"/>
    <col min="1029" max="1029" width="22.5" style="20" customWidth="1"/>
    <col min="1030" max="1030" width="9.6640625" style="20" customWidth="1"/>
    <col min="1031" max="1031" width="13.1640625" style="20" customWidth="1"/>
    <col min="1032" max="1032" width="4.5" style="20" customWidth="1"/>
    <col min="1033" max="1033" width="6.5" style="20" customWidth="1"/>
    <col min="1034" max="1280" width="9.33203125" style="20"/>
    <col min="1281" max="1281" width="25.5" style="20" customWidth="1"/>
    <col min="1282" max="1282" width="7.33203125" style="20" customWidth="1"/>
    <col min="1283" max="1283" width="4.5" style="20" customWidth="1"/>
    <col min="1284" max="1284" width="5.33203125" style="20" customWidth="1"/>
    <col min="1285" max="1285" width="22.5" style="20" customWidth="1"/>
    <col min="1286" max="1286" width="9.6640625" style="20" customWidth="1"/>
    <col min="1287" max="1287" width="13.1640625" style="20" customWidth="1"/>
    <col min="1288" max="1288" width="4.5" style="20" customWidth="1"/>
    <col min="1289" max="1289" width="6.5" style="20" customWidth="1"/>
    <col min="1290" max="1536" width="9.33203125" style="20"/>
    <col min="1537" max="1537" width="25.5" style="20" customWidth="1"/>
    <col min="1538" max="1538" width="7.33203125" style="20" customWidth="1"/>
    <col min="1539" max="1539" width="4.5" style="20" customWidth="1"/>
    <col min="1540" max="1540" width="5.33203125" style="20" customWidth="1"/>
    <col min="1541" max="1541" width="22.5" style="20" customWidth="1"/>
    <col min="1542" max="1542" width="9.6640625" style="20" customWidth="1"/>
    <col min="1543" max="1543" width="13.1640625" style="20" customWidth="1"/>
    <col min="1544" max="1544" width="4.5" style="20" customWidth="1"/>
    <col min="1545" max="1545" width="6.5" style="20" customWidth="1"/>
    <col min="1546" max="1792" width="9.33203125" style="20"/>
    <col min="1793" max="1793" width="25.5" style="20" customWidth="1"/>
    <col min="1794" max="1794" width="7.33203125" style="20" customWidth="1"/>
    <col min="1795" max="1795" width="4.5" style="20" customWidth="1"/>
    <col min="1796" max="1796" width="5.33203125" style="20" customWidth="1"/>
    <col min="1797" max="1797" width="22.5" style="20" customWidth="1"/>
    <col min="1798" max="1798" width="9.6640625" style="20" customWidth="1"/>
    <col min="1799" max="1799" width="13.1640625" style="20" customWidth="1"/>
    <col min="1800" max="1800" width="4.5" style="20" customWidth="1"/>
    <col min="1801" max="1801" width="6.5" style="20" customWidth="1"/>
    <col min="1802" max="2048" width="9.33203125" style="20"/>
    <col min="2049" max="2049" width="25.5" style="20" customWidth="1"/>
    <col min="2050" max="2050" width="7.33203125" style="20" customWidth="1"/>
    <col min="2051" max="2051" width="4.5" style="20" customWidth="1"/>
    <col min="2052" max="2052" width="5.33203125" style="20" customWidth="1"/>
    <col min="2053" max="2053" width="22.5" style="20" customWidth="1"/>
    <col min="2054" max="2054" width="9.6640625" style="20" customWidth="1"/>
    <col min="2055" max="2055" width="13.1640625" style="20" customWidth="1"/>
    <col min="2056" max="2056" width="4.5" style="20" customWidth="1"/>
    <col min="2057" max="2057" width="6.5" style="20" customWidth="1"/>
    <col min="2058" max="2304" width="9.33203125" style="20"/>
    <col min="2305" max="2305" width="25.5" style="20" customWidth="1"/>
    <col min="2306" max="2306" width="7.33203125" style="20" customWidth="1"/>
    <col min="2307" max="2307" width="4.5" style="20" customWidth="1"/>
    <col min="2308" max="2308" width="5.33203125" style="20" customWidth="1"/>
    <col min="2309" max="2309" width="22.5" style="20" customWidth="1"/>
    <col min="2310" max="2310" width="9.6640625" style="20" customWidth="1"/>
    <col min="2311" max="2311" width="13.1640625" style="20" customWidth="1"/>
    <col min="2312" max="2312" width="4.5" style="20" customWidth="1"/>
    <col min="2313" max="2313" width="6.5" style="20" customWidth="1"/>
    <col min="2314" max="2560" width="9.33203125" style="20"/>
    <col min="2561" max="2561" width="25.5" style="20" customWidth="1"/>
    <col min="2562" max="2562" width="7.33203125" style="20" customWidth="1"/>
    <col min="2563" max="2563" width="4.5" style="20" customWidth="1"/>
    <col min="2564" max="2564" width="5.33203125" style="20" customWidth="1"/>
    <col min="2565" max="2565" width="22.5" style="20" customWidth="1"/>
    <col min="2566" max="2566" width="9.6640625" style="20" customWidth="1"/>
    <col min="2567" max="2567" width="13.1640625" style="20" customWidth="1"/>
    <col min="2568" max="2568" width="4.5" style="20" customWidth="1"/>
    <col min="2569" max="2569" width="6.5" style="20" customWidth="1"/>
    <col min="2570" max="2816" width="9.33203125" style="20"/>
    <col min="2817" max="2817" width="25.5" style="20" customWidth="1"/>
    <col min="2818" max="2818" width="7.33203125" style="20" customWidth="1"/>
    <col min="2819" max="2819" width="4.5" style="20" customWidth="1"/>
    <col min="2820" max="2820" width="5.33203125" style="20" customWidth="1"/>
    <col min="2821" max="2821" width="22.5" style="20" customWidth="1"/>
    <col min="2822" max="2822" width="9.6640625" style="20" customWidth="1"/>
    <col min="2823" max="2823" width="13.1640625" style="20" customWidth="1"/>
    <col min="2824" max="2824" width="4.5" style="20" customWidth="1"/>
    <col min="2825" max="2825" width="6.5" style="20" customWidth="1"/>
    <col min="2826" max="3072" width="9.33203125" style="20"/>
    <col min="3073" max="3073" width="25.5" style="20" customWidth="1"/>
    <col min="3074" max="3074" width="7.33203125" style="20" customWidth="1"/>
    <col min="3075" max="3075" width="4.5" style="20" customWidth="1"/>
    <col min="3076" max="3076" width="5.33203125" style="20" customWidth="1"/>
    <col min="3077" max="3077" width="22.5" style="20" customWidth="1"/>
    <col min="3078" max="3078" width="9.6640625" style="20" customWidth="1"/>
    <col min="3079" max="3079" width="13.1640625" style="20" customWidth="1"/>
    <col min="3080" max="3080" width="4.5" style="20" customWidth="1"/>
    <col min="3081" max="3081" width="6.5" style="20" customWidth="1"/>
    <col min="3082" max="3328" width="9.33203125" style="20"/>
    <col min="3329" max="3329" width="25.5" style="20" customWidth="1"/>
    <col min="3330" max="3330" width="7.33203125" style="20" customWidth="1"/>
    <col min="3331" max="3331" width="4.5" style="20" customWidth="1"/>
    <col min="3332" max="3332" width="5.33203125" style="20" customWidth="1"/>
    <col min="3333" max="3333" width="22.5" style="20" customWidth="1"/>
    <col min="3334" max="3334" width="9.6640625" style="20" customWidth="1"/>
    <col min="3335" max="3335" width="13.1640625" style="20" customWidth="1"/>
    <col min="3336" max="3336" width="4.5" style="20" customWidth="1"/>
    <col min="3337" max="3337" width="6.5" style="20" customWidth="1"/>
    <col min="3338" max="3584" width="9.33203125" style="20"/>
    <col min="3585" max="3585" width="25.5" style="20" customWidth="1"/>
    <col min="3586" max="3586" width="7.33203125" style="20" customWidth="1"/>
    <col min="3587" max="3587" width="4.5" style="20" customWidth="1"/>
    <col min="3588" max="3588" width="5.33203125" style="20" customWidth="1"/>
    <col min="3589" max="3589" width="22.5" style="20" customWidth="1"/>
    <col min="3590" max="3590" width="9.6640625" style="20" customWidth="1"/>
    <col min="3591" max="3591" width="13.1640625" style="20" customWidth="1"/>
    <col min="3592" max="3592" width="4.5" style="20" customWidth="1"/>
    <col min="3593" max="3593" width="6.5" style="20" customWidth="1"/>
    <col min="3594" max="3840" width="9.33203125" style="20"/>
    <col min="3841" max="3841" width="25.5" style="20" customWidth="1"/>
    <col min="3842" max="3842" width="7.33203125" style="20" customWidth="1"/>
    <col min="3843" max="3843" width="4.5" style="20" customWidth="1"/>
    <col min="3844" max="3844" width="5.33203125" style="20" customWidth="1"/>
    <col min="3845" max="3845" width="22.5" style="20" customWidth="1"/>
    <col min="3846" max="3846" width="9.6640625" style="20" customWidth="1"/>
    <col min="3847" max="3847" width="13.1640625" style="20" customWidth="1"/>
    <col min="3848" max="3848" width="4.5" style="20" customWidth="1"/>
    <col min="3849" max="3849" width="6.5" style="20" customWidth="1"/>
    <col min="3850" max="4096" width="9.33203125" style="20"/>
    <col min="4097" max="4097" width="25.5" style="20" customWidth="1"/>
    <col min="4098" max="4098" width="7.33203125" style="20" customWidth="1"/>
    <col min="4099" max="4099" width="4.5" style="20" customWidth="1"/>
    <col min="4100" max="4100" width="5.33203125" style="20" customWidth="1"/>
    <col min="4101" max="4101" width="22.5" style="20" customWidth="1"/>
    <col min="4102" max="4102" width="9.6640625" style="20" customWidth="1"/>
    <col min="4103" max="4103" width="13.1640625" style="20" customWidth="1"/>
    <col min="4104" max="4104" width="4.5" style="20" customWidth="1"/>
    <col min="4105" max="4105" width="6.5" style="20" customWidth="1"/>
    <col min="4106" max="4352" width="9.33203125" style="20"/>
    <col min="4353" max="4353" width="25.5" style="20" customWidth="1"/>
    <col min="4354" max="4354" width="7.33203125" style="20" customWidth="1"/>
    <col min="4355" max="4355" width="4.5" style="20" customWidth="1"/>
    <col min="4356" max="4356" width="5.33203125" style="20" customWidth="1"/>
    <col min="4357" max="4357" width="22.5" style="20" customWidth="1"/>
    <col min="4358" max="4358" width="9.6640625" style="20" customWidth="1"/>
    <col min="4359" max="4359" width="13.1640625" style="20" customWidth="1"/>
    <col min="4360" max="4360" width="4.5" style="20" customWidth="1"/>
    <col min="4361" max="4361" width="6.5" style="20" customWidth="1"/>
    <col min="4362" max="4608" width="9.33203125" style="20"/>
    <col min="4609" max="4609" width="25.5" style="20" customWidth="1"/>
    <col min="4610" max="4610" width="7.33203125" style="20" customWidth="1"/>
    <col min="4611" max="4611" width="4.5" style="20" customWidth="1"/>
    <col min="4612" max="4612" width="5.33203125" style="20" customWidth="1"/>
    <col min="4613" max="4613" width="22.5" style="20" customWidth="1"/>
    <col min="4614" max="4614" width="9.6640625" style="20" customWidth="1"/>
    <col min="4615" max="4615" width="13.1640625" style="20" customWidth="1"/>
    <col min="4616" max="4616" width="4.5" style="20" customWidth="1"/>
    <col min="4617" max="4617" width="6.5" style="20" customWidth="1"/>
    <col min="4618" max="4864" width="9.33203125" style="20"/>
    <col min="4865" max="4865" width="25.5" style="20" customWidth="1"/>
    <col min="4866" max="4866" width="7.33203125" style="20" customWidth="1"/>
    <col min="4867" max="4867" width="4.5" style="20" customWidth="1"/>
    <col min="4868" max="4868" width="5.33203125" style="20" customWidth="1"/>
    <col min="4869" max="4869" width="22.5" style="20" customWidth="1"/>
    <col min="4870" max="4870" width="9.6640625" style="20" customWidth="1"/>
    <col min="4871" max="4871" width="13.1640625" style="20" customWidth="1"/>
    <col min="4872" max="4872" width="4.5" style="20" customWidth="1"/>
    <col min="4873" max="4873" width="6.5" style="20" customWidth="1"/>
    <col min="4874" max="5120" width="9.33203125" style="20"/>
    <col min="5121" max="5121" width="25.5" style="20" customWidth="1"/>
    <col min="5122" max="5122" width="7.33203125" style="20" customWidth="1"/>
    <col min="5123" max="5123" width="4.5" style="20" customWidth="1"/>
    <col min="5124" max="5124" width="5.33203125" style="20" customWidth="1"/>
    <col min="5125" max="5125" width="22.5" style="20" customWidth="1"/>
    <col min="5126" max="5126" width="9.6640625" style="20" customWidth="1"/>
    <col min="5127" max="5127" width="13.1640625" style="20" customWidth="1"/>
    <col min="5128" max="5128" width="4.5" style="20" customWidth="1"/>
    <col min="5129" max="5129" width="6.5" style="20" customWidth="1"/>
    <col min="5130" max="5376" width="9.33203125" style="20"/>
    <col min="5377" max="5377" width="25.5" style="20" customWidth="1"/>
    <col min="5378" max="5378" width="7.33203125" style="20" customWidth="1"/>
    <col min="5379" max="5379" width="4.5" style="20" customWidth="1"/>
    <col min="5380" max="5380" width="5.33203125" style="20" customWidth="1"/>
    <col min="5381" max="5381" width="22.5" style="20" customWidth="1"/>
    <col min="5382" max="5382" width="9.6640625" style="20" customWidth="1"/>
    <col min="5383" max="5383" width="13.1640625" style="20" customWidth="1"/>
    <col min="5384" max="5384" width="4.5" style="20" customWidth="1"/>
    <col min="5385" max="5385" width="6.5" style="20" customWidth="1"/>
    <col min="5386" max="5632" width="9.33203125" style="20"/>
    <col min="5633" max="5633" width="25.5" style="20" customWidth="1"/>
    <col min="5634" max="5634" width="7.33203125" style="20" customWidth="1"/>
    <col min="5635" max="5635" width="4.5" style="20" customWidth="1"/>
    <col min="5636" max="5636" width="5.33203125" style="20" customWidth="1"/>
    <col min="5637" max="5637" width="22.5" style="20" customWidth="1"/>
    <col min="5638" max="5638" width="9.6640625" style="20" customWidth="1"/>
    <col min="5639" max="5639" width="13.1640625" style="20" customWidth="1"/>
    <col min="5640" max="5640" width="4.5" style="20" customWidth="1"/>
    <col min="5641" max="5641" width="6.5" style="20" customWidth="1"/>
    <col min="5642" max="5888" width="9.33203125" style="20"/>
    <col min="5889" max="5889" width="25.5" style="20" customWidth="1"/>
    <col min="5890" max="5890" width="7.33203125" style="20" customWidth="1"/>
    <col min="5891" max="5891" width="4.5" style="20" customWidth="1"/>
    <col min="5892" max="5892" width="5.33203125" style="20" customWidth="1"/>
    <col min="5893" max="5893" width="22.5" style="20" customWidth="1"/>
    <col min="5894" max="5894" width="9.6640625" style="20" customWidth="1"/>
    <col min="5895" max="5895" width="13.1640625" style="20" customWidth="1"/>
    <col min="5896" max="5896" width="4.5" style="20" customWidth="1"/>
    <col min="5897" max="5897" width="6.5" style="20" customWidth="1"/>
    <col min="5898" max="6144" width="9.33203125" style="20"/>
    <col min="6145" max="6145" width="25.5" style="20" customWidth="1"/>
    <col min="6146" max="6146" width="7.33203125" style="20" customWidth="1"/>
    <col min="6147" max="6147" width="4.5" style="20" customWidth="1"/>
    <col min="6148" max="6148" width="5.33203125" style="20" customWidth="1"/>
    <col min="6149" max="6149" width="22.5" style="20" customWidth="1"/>
    <col min="6150" max="6150" width="9.6640625" style="20" customWidth="1"/>
    <col min="6151" max="6151" width="13.1640625" style="20" customWidth="1"/>
    <col min="6152" max="6152" width="4.5" style="20" customWidth="1"/>
    <col min="6153" max="6153" width="6.5" style="20" customWidth="1"/>
    <col min="6154" max="6400" width="9.33203125" style="20"/>
    <col min="6401" max="6401" width="25.5" style="20" customWidth="1"/>
    <col min="6402" max="6402" width="7.33203125" style="20" customWidth="1"/>
    <col min="6403" max="6403" width="4.5" style="20" customWidth="1"/>
    <col min="6404" max="6404" width="5.33203125" style="20" customWidth="1"/>
    <col min="6405" max="6405" width="22.5" style="20" customWidth="1"/>
    <col min="6406" max="6406" width="9.6640625" style="20" customWidth="1"/>
    <col min="6407" max="6407" width="13.1640625" style="20" customWidth="1"/>
    <col min="6408" max="6408" width="4.5" style="20" customWidth="1"/>
    <col min="6409" max="6409" width="6.5" style="20" customWidth="1"/>
    <col min="6410" max="6656" width="9.33203125" style="20"/>
    <col min="6657" max="6657" width="25.5" style="20" customWidth="1"/>
    <col min="6658" max="6658" width="7.33203125" style="20" customWidth="1"/>
    <col min="6659" max="6659" width="4.5" style="20" customWidth="1"/>
    <col min="6660" max="6660" width="5.33203125" style="20" customWidth="1"/>
    <col min="6661" max="6661" width="22.5" style="20" customWidth="1"/>
    <col min="6662" max="6662" width="9.6640625" style="20" customWidth="1"/>
    <col min="6663" max="6663" width="13.1640625" style="20" customWidth="1"/>
    <col min="6664" max="6664" width="4.5" style="20" customWidth="1"/>
    <col min="6665" max="6665" width="6.5" style="20" customWidth="1"/>
    <col min="6666" max="6912" width="9.33203125" style="20"/>
    <col min="6913" max="6913" width="25.5" style="20" customWidth="1"/>
    <col min="6914" max="6914" width="7.33203125" style="20" customWidth="1"/>
    <col min="6915" max="6915" width="4.5" style="20" customWidth="1"/>
    <col min="6916" max="6916" width="5.33203125" style="20" customWidth="1"/>
    <col min="6917" max="6917" width="22.5" style="20" customWidth="1"/>
    <col min="6918" max="6918" width="9.6640625" style="20" customWidth="1"/>
    <col min="6919" max="6919" width="13.1640625" style="20" customWidth="1"/>
    <col min="6920" max="6920" width="4.5" style="20" customWidth="1"/>
    <col min="6921" max="6921" width="6.5" style="20" customWidth="1"/>
    <col min="6922" max="7168" width="9.33203125" style="20"/>
    <col min="7169" max="7169" width="25.5" style="20" customWidth="1"/>
    <col min="7170" max="7170" width="7.33203125" style="20" customWidth="1"/>
    <col min="7171" max="7171" width="4.5" style="20" customWidth="1"/>
    <col min="7172" max="7172" width="5.33203125" style="20" customWidth="1"/>
    <col min="7173" max="7173" width="22.5" style="20" customWidth="1"/>
    <col min="7174" max="7174" width="9.6640625" style="20" customWidth="1"/>
    <col min="7175" max="7175" width="13.1640625" style="20" customWidth="1"/>
    <col min="7176" max="7176" width="4.5" style="20" customWidth="1"/>
    <col min="7177" max="7177" width="6.5" style="20" customWidth="1"/>
    <col min="7178" max="7424" width="9.33203125" style="20"/>
    <col min="7425" max="7425" width="25.5" style="20" customWidth="1"/>
    <col min="7426" max="7426" width="7.33203125" style="20" customWidth="1"/>
    <col min="7427" max="7427" width="4.5" style="20" customWidth="1"/>
    <col min="7428" max="7428" width="5.33203125" style="20" customWidth="1"/>
    <col min="7429" max="7429" width="22.5" style="20" customWidth="1"/>
    <col min="7430" max="7430" width="9.6640625" style="20" customWidth="1"/>
    <col min="7431" max="7431" width="13.1640625" style="20" customWidth="1"/>
    <col min="7432" max="7432" width="4.5" style="20" customWidth="1"/>
    <col min="7433" max="7433" width="6.5" style="20" customWidth="1"/>
    <col min="7434" max="7680" width="9.33203125" style="20"/>
    <col min="7681" max="7681" width="25.5" style="20" customWidth="1"/>
    <col min="7682" max="7682" width="7.33203125" style="20" customWidth="1"/>
    <col min="7683" max="7683" width="4.5" style="20" customWidth="1"/>
    <col min="7684" max="7684" width="5.33203125" style="20" customWidth="1"/>
    <col min="7685" max="7685" width="22.5" style="20" customWidth="1"/>
    <col min="7686" max="7686" width="9.6640625" style="20" customWidth="1"/>
    <col min="7687" max="7687" width="13.1640625" style="20" customWidth="1"/>
    <col min="7688" max="7688" width="4.5" style="20" customWidth="1"/>
    <col min="7689" max="7689" width="6.5" style="20" customWidth="1"/>
    <col min="7690" max="7936" width="9.33203125" style="20"/>
    <col min="7937" max="7937" width="25.5" style="20" customWidth="1"/>
    <col min="7938" max="7938" width="7.33203125" style="20" customWidth="1"/>
    <col min="7939" max="7939" width="4.5" style="20" customWidth="1"/>
    <col min="7940" max="7940" width="5.33203125" style="20" customWidth="1"/>
    <col min="7941" max="7941" width="22.5" style="20" customWidth="1"/>
    <col min="7942" max="7942" width="9.6640625" style="20" customWidth="1"/>
    <col min="7943" max="7943" width="13.1640625" style="20" customWidth="1"/>
    <col min="7944" max="7944" width="4.5" style="20" customWidth="1"/>
    <col min="7945" max="7945" width="6.5" style="20" customWidth="1"/>
    <col min="7946" max="8192" width="9.33203125" style="20"/>
    <col min="8193" max="8193" width="25.5" style="20" customWidth="1"/>
    <col min="8194" max="8194" width="7.33203125" style="20" customWidth="1"/>
    <col min="8195" max="8195" width="4.5" style="20" customWidth="1"/>
    <col min="8196" max="8196" width="5.33203125" style="20" customWidth="1"/>
    <col min="8197" max="8197" width="22.5" style="20" customWidth="1"/>
    <col min="8198" max="8198" width="9.6640625" style="20" customWidth="1"/>
    <col min="8199" max="8199" width="13.1640625" style="20" customWidth="1"/>
    <col min="8200" max="8200" width="4.5" style="20" customWidth="1"/>
    <col min="8201" max="8201" width="6.5" style="20" customWidth="1"/>
    <col min="8202" max="8448" width="9.33203125" style="20"/>
    <col min="8449" max="8449" width="25.5" style="20" customWidth="1"/>
    <col min="8450" max="8450" width="7.33203125" style="20" customWidth="1"/>
    <col min="8451" max="8451" width="4.5" style="20" customWidth="1"/>
    <col min="8452" max="8452" width="5.33203125" style="20" customWidth="1"/>
    <col min="8453" max="8453" width="22.5" style="20" customWidth="1"/>
    <col min="8454" max="8454" width="9.6640625" style="20" customWidth="1"/>
    <col min="8455" max="8455" width="13.1640625" style="20" customWidth="1"/>
    <col min="8456" max="8456" width="4.5" style="20" customWidth="1"/>
    <col min="8457" max="8457" width="6.5" style="20" customWidth="1"/>
    <col min="8458" max="8704" width="9.33203125" style="20"/>
    <col min="8705" max="8705" width="25.5" style="20" customWidth="1"/>
    <col min="8706" max="8706" width="7.33203125" style="20" customWidth="1"/>
    <col min="8707" max="8707" width="4.5" style="20" customWidth="1"/>
    <col min="8708" max="8708" width="5.33203125" style="20" customWidth="1"/>
    <col min="8709" max="8709" width="22.5" style="20" customWidth="1"/>
    <col min="8710" max="8710" width="9.6640625" style="20" customWidth="1"/>
    <col min="8711" max="8711" width="13.1640625" style="20" customWidth="1"/>
    <col min="8712" max="8712" width="4.5" style="20" customWidth="1"/>
    <col min="8713" max="8713" width="6.5" style="20" customWidth="1"/>
    <col min="8714" max="8960" width="9.33203125" style="20"/>
    <col min="8961" max="8961" width="25.5" style="20" customWidth="1"/>
    <col min="8962" max="8962" width="7.33203125" style="20" customWidth="1"/>
    <col min="8963" max="8963" width="4.5" style="20" customWidth="1"/>
    <col min="8964" max="8964" width="5.33203125" style="20" customWidth="1"/>
    <col min="8965" max="8965" width="22.5" style="20" customWidth="1"/>
    <col min="8966" max="8966" width="9.6640625" style="20" customWidth="1"/>
    <col min="8967" max="8967" width="13.1640625" style="20" customWidth="1"/>
    <col min="8968" max="8968" width="4.5" style="20" customWidth="1"/>
    <col min="8969" max="8969" width="6.5" style="20" customWidth="1"/>
    <col min="8970" max="9216" width="9.33203125" style="20"/>
    <col min="9217" max="9217" width="25.5" style="20" customWidth="1"/>
    <col min="9218" max="9218" width="7.33203125" style="20" customWidth="1"/>
    <col min="9219" max="9219" width="4.5" style="20" customWidth="1"/>
    <col min="9220" max="9220" width="5.33203125" style="20" customWidth="1"/>
    <col min="9221" max="9221" width="22.5" style="20" customWidth="1"/>
    <col min="9222" max="9222" width="9.6640625" style="20" customWidth="1"/>
    <col min="9223" max="9223" width="13.1640625" style="20" customWidth="1"/>
    <col min="9224" max="9224" width="4.5" style="20" customWidth="1"/>
    <col min="9225" max="9225" width="6.5" style="20" customWidth="1"/>
    <col min="9226" max="9472" width="9.33203125" style="20"/>
    <col min="9473" max="9473" width="25.5" style="20" customWidth="1"/>
    <col min="9474" max="9474" width="7.33203125" style="20" customWidth="1"/>
    <col min="9475" max="9475" width="4.5" style="20" customWidth="1"/>
    <col min="9476" max="9476" width="5.33203125" style="20" customWidth="1"/>
    <col min="9477" max="9477" width="22.5" style="20" customWidth="1"/>
    <col min="9478" max="9478" width="9.6640625" style="20" customWidth="1"/>
    <col min="9479" max="9479" width="13.1640625" style="20" customWidth="1"/>
    <col min="9480" max="9480" width="4.5" style="20" customWidth="1"/>
    <col min="9481" max="9481" width="6.5" style="20" customWidth="1"/>
    <col min="9482" max="9728" width="9.33203125" style="20"/>
    <col min="9729" max="9729" width="25.5" style="20" customWidth="1"/>
    <col min="9730" max="9730" width="7.33203125" style="20" customWidth="1"/>
    <col min="9731" max="9731" width="4.5" style="20" customWidth="1"/>
    <col min="9732" max="9732" width="5.33203125" style="20" customWidth="1"/>
    <col min="9733" max="9733" width="22.5" style="20" customWidth="1"/>
    <col min="9734" max="9734" width="9.6640625" style="20" customWidth="1"/>
    <col min="9735" max="9735" width="13.1640625" style="20" customWidth="1"/>
    <col min="9736" max="9736" width="4.5" style="20" customWidth="1"/>
    <col min="9737" max="9737" width="6.5" style="20" customWidth="1"/>
    <col min="9738" max="9984" width="9.33203125" style="20"/>
    <col min="9985" max="9985" width="25.5" style="20" customWidth="1"/>
    <col min="9986" max="9986" width="7.33203125" style="20" customWidth="1"/>
    <col min="9987" max="9987" width="4.5" style="20" customWidth="1"/>
    <col min="9988" max="9988" width="5.33203125" style="20" customWidth="1"/>
    <col min="9989" max="9989" width="22.5" style="20" customWidth="1"/>
    <col min="9990" max="9990" width="9.6640625" style="20" customWidth="1"/>
    <col min="9991" max="9991" width="13.1640625" style="20" customWidth="1"/>
    <col min="9992" max="9992" width="4.5" style="20" customWidth="1"/>
    <col min="9993" max="9993" width="6.5" style="20" customWidth="1"/>
    <col min="9994" max="10240" width="9.33203125" style="20"/>
    <col min="10241" max="10241" width="25.5" style="20" customWidth="1"/>
    <col min="10242" max="10242" width="7.33203125" style="20" customWidth="1"/>
    <col min="10243" max="10243" width="4.5" style="20" customWidth="1"/>
    <col min="10244" max="10244" width="5.33203125" style="20" customWidth="1"/>
    <col min="10245" max="10245" width="22.5" style="20" customWidth="1"/>
    <col min="10246" max="10246" width="9.6640625" style="20" customWidth="1"/>
    <col min="10247" max="10247" width="13.1640625" style="20" customWidth="1"/>
    <col min="10248" max="10248" width="4.5" style="20" customWidth="1"/>
    <col min="10249" max="10249" width="6.5" style="20" customWidth="1"/>
    <col min="10250" max="10496" width="9.33203125" style="20"/>
    <col min="10497" max="10497" width="25.5" style="20" customWidth="1"/>
    <col min="10498" max="10498" width="7.33203125" style="20" customWidth="1"/>
    <col min="10499" max="10499" width="4.5" style="20" customWidth="1"/>
    <col min="10500" max="10500" width="5.33203125" style="20" customWidth="1"/>
    <col min="10501" max="10501" width="22.5" style="20" customWidth="1"/>
    <col min="10502" max="10502" width="9.6640625" style="20" customWidth="1"/>
    <col min="10503" max="10503" width="13.1640625" style="20" customWidth="1"/>
    <col min="10504" max="10504" width="4.5" style="20" customWidth="1"/>
    <col min="10505" max="10505" width="6.5" style="20" customWidth="1"/>
    <col min="10506" max="10752" width="9.33203125" style="20"/>
    <col min="10753" max="10753" width="25.5" style="20" customWidth="1"/>
    <col min="10754" max="10754" width="7.33203125" style="20" customWidth="1"/>
    <col min="10755" max="10755" width="4.5" style="20" customWidth="1"/>
    <col min="10756" max="10756" width="5.33203125" style="20" customWidth="1"/>
    <col min="10757" max="10757" width="22.5" style="20" customWidth="1"/>
    <col min="10758" max="10758" width="9.6640625" style="20" customWidth="1"/>
    <col min="10759" max="10759" width="13.1640625" style="20" customWidth="1"/>
    <col min="10760" max="10760" width="4.5" style="20" customWidth="1"/>
    <col min="10761" max="10761" width="6.5" style="20" customWidth="1"/>
    <col min="10762" max="11008" width="9.33203125" style="20"/>
    <col min="11009" max="11009" width="25.5" style="20" customWidth="1"/>
    <col min="11010" max="11010" width="7.33203125" style="20" customWidth="1"/>
    <col min="11011" max="11011" width="4.5" style="20" customWidth="1"/>
    <col min="11012" max="11012" width="5.33203125" style="20" customWidth="1"/>
    <col min="11013" max="11013" width="22.5" style="20" customWidth="1"/>
    <col min="11014" max="11014" width="9.6640625" style="20" customWidth="1"/>
    <col min="11015" max="11015" width="13.1640625" style="20" customWidth="1"/>
    <col min="11016" max="11016" width="4.5" style="20" customWidth="1"/>
    <col min="11017" max="11017" width="6.5" style="20" customWidth="1"/>
    <col min="11018" max="11264" width="9.33203125" style="20"/>
    <col min="11265" max="11265" width="25.5" style="20" customWidth="1"/>
    <col min="11266" max="11266" width="7.33203125" style="20" customWidth="1"/>
    <col min="11267" max="11267" width="4.5" style="20" customWidth="1"/>
    <col min="11268" max="11268" width="5.33203125" style="20" customWidth="1"/>
    <col min="11269" max="11269" width="22.5" style="20" customWidth="1"/>
    <col min="11270" max="11270" width="9.6640625" style="20" customWidth="1"/>
    <col min="11271" max="11271" width="13.1640625" style="20" customWidth="1"/>
    <col min="11272" max="11272" width="4.5" style="20" customWidth="1"/>
    <col min="11273" max="11273" width="6.5" style="20" customWidth="1"/>
    <col min="11274" max="11520" width="9.33203125" style="20"/>
    <col min="11521" max="11521" width="25.5" style="20" customWidth="1"/>
    <col min="11522" max="11522" width="7.33203125" style="20" customWidth="1"/>
    <col min="11523" max="11523" width="4.5" style="20" customWidth="1"/>
    <col min="11524" max="11524" width="5.33203125" style="20" customWidth="1"/>
    <col min="11525" max="11525" width="22.5" style="20" customWidth="1"/>
    <col min="11526" max="11526" width="9.6640625" style="20" customWidth="1"/>
    <col min="11527" max="11527" width="13.1640625" style="20" customWidth="1"/>
    <col min="11528" max="11528" width="4.5" style="20" customWidth="1"/>
    <col min="11529" max="11529" width="6.5" style="20" customWidth="1"/>
    <col min="11530" max="11776" width="9.33203125" style="20"/>
    <col min="11777" max="11777" width="25.5" style="20" customWidth="1"/>
    <col min="11778" max="11778" width="7.33203125" style="20" customWidth="1"/>
    <col min="11779" max="11779" width="4.5" style="20" customWidth="1"/>
    <col min="11780" max="11780" width="5.33203125" style="20" customWidth="1"/>
    <col min="11781" max="11781" width="22.5" style="20" customWidth="1"/>
    <col min="11782" max="11782" width="9.6640625" style="20" customWidth="1"/>
    <col min="11783" max="11783" width="13.1640625" style="20" customWidth="1"/>
    <col min="11784" max="11784" width="4.5" style="20" customWidth="1"/>
    <col min="11785" max="11785" width="6.5" style="20" customWidth="1"/>
    <col min="11786" max="12032" width="9.33203125" style="20"/>
    <col min="12033" max="12033" width="25.5" style="20" customWidth="1"/>
    <col min="12034" max="12034" width="7.33203125" style="20" customWidth="1"/>
    <col min="12035" max="12035" width="4.5" style="20" customWidth="1"/>
    <col min="12036" max="12036" width="5.33203125" style="20" customWidth="1"/>
    <col min="12037" max="12037" width="22.5" style="20" customWidth="1"/>
    <col min="12038" max="12038" width="9.6640625" style="20" customWidth="1"/>
    <col min="12039" max="12039" width="13.1640625" style="20" customWidth="1"/>
    <col min="12040" max="12040" width="4.5" style="20" customWidth="1"/>
    <col min="12041" max="12041" width="6.5" style="20" customWidth="1"/>
    <col min="12042" max="12288" width="9.33203125" style="20"/>
    <col min="12289" max="12289" width="25.5" style="20" customWidth="1"/>
    <col min="12290" max="12290" width="7.33203125" style="20" customWidth="1"/>
    <col min="12291" max="12291" width="4.5" style="20" customWidth="1"/>
    <col min="12292" max="12292" width="5.33203125" style="20" customWidth="1"/>
    <col min="12293" max="12293" width="22.5" style="20" customWidth="1"/>
    <col min="12294" max="12294" width="9.6640625" style="20" customWidth="1"/>
    <col min="12295" max="12295" width="13.1640625" style="20" customWidth="1"/>
    <col min="12296" max="12296" width="4.5" style="20" customWidth="1"/>
    <col min="12297" max="12297" width="6.5" style="20" customWidth="1"/>
    <col min="12298" max="12544" width="9.33203125" style="20"/>
    <col min="12545" max="12545" width="25.5" style="20" customWidth="1"/>
    <col min="12546" max="12546" width="7.33203125" style="20" customWidth="1"/>
    <col min="12547" max="12547" width="4.5" style="20" customWidth="1"/>
    <col min="12548" max="12548" width="5.33203125" style="20" customWidth="1"/>
    <col min="12549" max="12549" width="22.5" style="20" customWidth="1"/>
    <col min="12550" max="12550" width="9.6640625" style="20" customWidth="1"/>
    <col min="12551" max="12551" width="13.1640625" style="20" customWidth="1"/>
    <col min="12552" max="12552" width="4.5" style="20" customWidth="1"/>
    <col min="12553" max="12553" width="6.5" style="20" customWidth="1"/>
    <col min="12554" max="12800" width="9.33203125" style="20"/>
    <col min="12801" max="12801" width="25.5" style="20" customWidth="1"/>
    <col min="12802" max="12802" width="7.33203125" style="20" customWidth="1"/>
    <col min="12803" max="12803" width="4.5" style="20" customWidth="1"/>
    <col min="12804" max="12804" width="5.33203125" style="20" customWidth="1"/>
    <col min="12805" max="12805" width="22.5" style="20" customWidth="1"/>
    <col min="12806" max="12806" width="9.6640625" style="20" customWidth="1"/>
    <col min="12807" max="12807" width="13.1640625" style="20" customWidth="1"/>
    <col min="12808" max="12808" width="4.5" style="20" customWidth="1"/>
    <col min="12809" max="12809" width="6.5" style="20" customWidth="1"/>
    <col min="12810" max="13056" width="9.33203125" style="20"/>
    <col min="13057" max="13057" width="25.5" style="20" customWidth="1"/>
    <col min="13058" max="13058" width="7.33203125" style="20" customWidth="1"/>
    <col min="13059" max="13059" width="4.5" style="20" customWidth="1"/>
    <col min="13060" max="13060" width="5.33203125" style="20" customWidth="1"/>
    <col min="13061" max="13061" width="22.5" style="20" customWidth="1"/>
    <col min="13062" max="13062" width="9.6640625" style="20" customWidth="1"/>
    <col min="13063" max="13063" width="13.1640625" style="20" customWidth="1"/>
    <col min="13064" max="13064" width="4.5" style="20" customWidth="1"/>
    <col min="13065" max="13065" width="6.5" style="20" customWidth="1"/>
    <col min="13066" max="13312" width="9.33203125" style="20"/>
    <col min="13313" max="13313" width="25.5" style="20" customWidth="1"/>
    <col min="13314" max="13314" width="7.33203125" style="20" customWidth="1"/>
    <col min="13315" max="13315" width="4.5" style="20" customWidth="1"/>
    <col min="13316" max="13316" width="5.33203125" style="20" customWidth="1"/>
    <col min="13317" max="13317" width="22.5" style="20" customWidth="1"/>
    <col min="13318" max="13318" width="9.6640625" style="20" customWidth="1"/>
    <col min="13319" max="13319" width="13.1640625" style="20" customWidth="1"/>
    <col min="13320" max="13320" width="4.5" style="20" customWidth="1"/>
    <col min="13321" max="13321" width="6.5" style="20" customWidth="1"/>
    <col min="13322" max="13568" width="9.33203125" style="20"/>
    <col min="13569" max="13569" width="25.5" style="20" customWidth="1"/>
    <col min="13570" max="13570" width="7.33203125" style="20" customWidth="1"/>
    <col min="13571" max="13571" width="4.5" style="20" customWidth="1"/>
    <col min="13572" max="13572" width="5.33203125" style="20" customWidth="1"/>
    <col min="13573" max="13573" width="22.5" style="20" customWidth="1"/>
    <col min="13574" max="13574" width="9.6640625" style="20" customWidth="1"/>
    <col min="13575" max="13575" width="13.1640625" style="20" customWidth="1"/>
    <col min="13576" max="13576" width="4.5" style="20" customWidth="1"/>
    <col min="13577" max="13577" width="6.5" style="20" customWidth="1"/>
    <col min="13578" max="13824" width="9.33203125" style="20"/>
    <col min="13825" max="13825" width="25.5" style="20" customWidth="1"/>
    <col min="13826" max="13826" width="7.33203125" style="20" customWidth="1"/>
    <col min="13827" max="13827" width="4.5" style="20" customWidth="1"/>
    <col min="13828" max="13828" width="5.33203125" style="20" customWidth="1"/>
    <col min="13829" max="13829" width="22.5" style="20" customWidth="1"/>
    <col min="13830" max="13830" width="9.6640625" style="20" customWidth="1"/>
    <col min="13831" max="13831" width="13.1640625" style="20" customWidth="1"/>
    <col min="13832" max="13832" width="4.5" style="20" customWidth="1"/>
    <col min="13833" max="13833" width="6.5" style="20" customWidth="1"/>
    <col min="13834" max="14080" width="9.33203125" style="20"/>
    <col min="14081" max="14081" width="25.5" style="20" customWidth="1"/>
    <col min="14082" max="14082" width="7.33203125" style="20" customWidth="1"/>
    <col min="14083" max="14083" width="4.5" style="20" customWidth="1"/>
    <col min="14084" max="14084" width="5.33203125" style="20" customWidth="1"/>
    <col min="14085" max="14085" width="22.5" style="20" customWidth="1"/>
    <col min="14086" max="14086" width="9.6640625" style="20" customWidth="1"/>
    <col min="14087" max="14087" width="13.1640625" style="20" customWidth="1"/>
    <col min="14088" max="14088" width="4.5" style="20" customWidth="1"/>
    <col min="14089" max="14089" width="6.5" style="20" customWidth="1"/>
    <col min="14090" max="14336" width="9.33203125" style="20"/>
    <col min="14337" max="14337" width="25.5" style="20" customWidth="1"/>
    <col min="14338" max="14338" width="7.33203125" style="20" customWidth="1"/>
    <col min="14339" max="14339" width="4.5" style="20" customWidth="1"/>
    <col min="14340" max="14340" width="5.33203125" style="20" customWidth="1"/>
    <col min="14341" max="14341" width="22.5" style="20" customWidth="1"/>
    <col min="14342" max="14342" width="9.6640625" style="20" customWidth="1"/>
    <col min="14343" max="14343" width="13.1640625" style="20" customWidth="1"/>
    <col min="14344" max="14344" width="4.5" style="20" customWidth="1"/>
    <col min="14345" max="14345" width="6.5" style="20" customWidth="1"/>
    <col min="14346" max="14592" width="9.33203125" style="20"/>
    <col min="14593" max="14593" width="25.5" style="20" customWidth="1"/>
    <col min="14594" max="14594" width="7.33203125" style="20" customWidth="1"/>
    <col min="14595" max="14595" width="4.5" style="20" customWidth="1"/>
    <col min="14596" max="14596" width="5.33203125" style="20" customWidth="1"/>
    <col min="14597" max="14597" width="22.5" style="20" customWidth="1"/>
    <col min="14598" max="14598" width="9.6640625" style="20" customWidth="1"/>
    <col min="14599" max="14599" width="13.1640625" style="20" customWidth="1"/>
    <col min="14600" max="14600" width="4.5" style="20" customWidth="1"/>
    <col min="14601" max="14601" width="6.5" style="20" customWidth="1"/>
    <col min="14602" max="14848" width="9.33203125" style="20"/>
    <col min="14849" max="14849" width="25.5" style="20" customWidth="1"/>
    <col min="14850" max="14850" width="7.33203125" style="20" customWidth="1"/>
    <col min="14851" max="14851" width="4.5" style="20" customWidth="1"/>
    <col min="14852" max="14852" width="5.33203125" style="20" customWidth="1"/>
    <col min="14853" max="14853" width="22.5" style="20" customWidth="1"/>
    <col min="14854" max="14854" width="9.6640625" style="20" customWidth="1"/>
    <col min="14855" max="14855" width="13.1640625" style="20" customWidth="1"/>
    <col min="14856" max="14856" width="4.5" style="20" customWidth="1"/>
    <col min="14857" max="14857" width="6.5" style="20" customWidth="1"/>
    <col min="14858" max="15104" width="9.33203125" style="20"/>
    <col min="15105" max="15105" width="25.5" style="20" customWidth="1"/>
    <col min="15106" max="15106" width="7.33203125" style="20" customWidth="1"/>
    <col min="15107" max="15107" width="4.5" style="20" customWidth="1"/>
    <col min="15108" max="15108" width="5.33203125" style="20" customWidth="1"/>
    <col min="15109" max="15109" width="22.5" style="20" customWidth="1"/>
    <col min="15110" max="15110" width="9.6640625" style="20" customWidth="1"/>
    <col min="15111" max="15111" width="13.1640625" style="20" customWidth="1"/>
    <col min="15112" max="15112" width="4.5" style="20" customWidth="1"/>
    <col min="15113" max="15113" width="6.5" style="20" customWidth="1"/>
    <col min="15114" max="15360" width="9.33203125" style="20"/>
    <col min="15361" max="15361" width="25.5" style="20" customWidth="1"/>
    <col min="15362" max="15362" width="7.33203125" style="20" customWidth="1"/>
    <col min="15363" max="15363" width="4.5" style="20" customWidth="1"/>
    <col min="15364" max="15364" width="5.33203125" style="20" customWidth="1"/>
    <col min="15365" max="15365" width="22.5" style="20" customWidth="1"/>
    <col min="15366" max="15366" width="9.6640625" style="20" customWidth="1"/>
    <col min="15367" max="15367" width="13.1640625" style="20" customWidth="1"/>
    <col min="15368" max="15368" width="4.5" style="20" customWidth="1"/>
    <col min="15369" max="15369" width="6.5" style="20" customWidth="1"/>
    <col min="15370" max="15616" width="9.33203125" style="20"/>
    <col min="15617" max="15617" width="25.5" style="20" customWidth="1"/>
    <col min="15618" max="15618" width="7.33203125" style="20" customWidth="1"/>
    <col min="15619" max="15619" width="4.5" style="20" customWidth="1"/>
    <col min="15620" max="15620" width="5.33203125" style="20" customWidth="1"/>
    <col min="15621" max="15621" width="22.5" style="20" customWidth="1"/>
    <col min="15622" max="15622" width="9.6640625" style="20" customWidth="1"/>
    <col min="15623" max="15623" width="13.1640625" style="20" customWidth="1"/>
    <col min="15624" max="15624" width="4.5" style="20" customWidth="1"/>
    <col min="15625" max="15625" width="6.5" style="20" customWidth="1"/>
    <col min="15626" max="15872" width="9.33203125" style="20"/>
    <col min="15873" max="15873" width="25.5" style="20" customWidth="1"/>
    <col min="15874" max="15874" width="7.33203125" style="20" customWidth="1"/>
    <col min="15875" max="15875" width="4.5" style="20" customWidth="1"/>
    <col min="15876" max="15876" width="5.33203125" style="20" customWidth="1"/>
    <col min="15877" max="15877" width="22.5" style="20" customWidth="1"/>
    <col min="15878" max="15878" width="9.6640625" style="20" customWidth="1"/>
    <col min="15879" max="15879" width="13.1640625" style="20" customWidth="1"/>
    <col min="15880" max="15880" width="4.5" style="20" customWidth="1"/>
    <col min="15881" max="15881" width="6.5" style="20" customWidth="1"/>
    <col min="15882" max="16128" width="9.33203125" style="20"/>
    <col min="16129" max="16129" width="25.5" style="20" customWidth="1"/>
    <col min="16130" max="16130" width="7.33203125" style="20" customWidth="1"/>
    <col min="16131" max="16131" width="4.5" style="20" customWidth="1"/>
    <col min="16132" max="16132" width="5.33203125" style="20" customWidth="1"/>
    <col min="16133" max="16133" width="22.5" style="20" customWidth="1"/>
    <col min="16134" max="16134" width="9.6640625" style="20" customWidth="1"/>
    <col min="16135" max="16135" width="13.1640625" style="20" customWidth="1"/>
    <col min="16136" max="16136" width="4.5" style="20" customWidth="1"/>
    <col min="16137" max="16137" width="6.5" style="20" customWidth="1"/>
    <col min="16138" max="16384" width="9.33203125" style="20"/>
  </cols>
  <sheetData>
    <row r="1" spans="1:13" x14ac:dyDescent="0.3">
      <c r="A1" s="18"/>
      <c r="B1" s="19"/>
      <c r="C1" s="19"/>
      <c r="D1" s="19"/>
      <c r="E1" s="19"/>
      <c r="F1" s="19"/>
      <c r="G1" s="19"/>
      <c r="H1" s="19"/>
      <c r="J1" s="21" t="s">
        <v>75</v>
      </c>
    </row>
    <row r="2" spans="1:13" x14ac:dyDescent="0.3">
      <c r="A2" s="19"/>
      <c r="B2" s="19"/>
      <c r="C2" s="19"/>
      <c r="D2" s="19"/>
      <c r="E2" s="19"/>
      <c r="F2" s="19"/>
      <c r="G2" s="19"/>
      <c r="H2" s="19"/>
      <c r="J2" s="21" t="str">
        <f>"Annual Report Page "&amp;I48</f>
        <v>Annual Report Page 1</v>
      </c>
    </row>
    <row r="3" spans="1:13" x14ac:dyDescent="0.3">
      <c r="A3" s="19"/>
      <c r="B3" s="19"/>
      <c r="C3" s="19"/>
      <c r="D3" s="19"/>
      <c r="E3" s="19"/>
      <c r="F3" s="19"/>
      <c r="G3" s="19"/>
      <c r="H3" s="19"/>
      <c r="I3" s="22"/>
    </row>
    <row r="4" spans="1:13" x14ac:dyDescent="0.3">
      <c r="A4" s="23"/>
      <c r="B4" s="19"/>
      <c r="C4" s="19"/>
      <c r="D4" s="19"/>
      <c r="E4" s="19"/>
      <c r="F4" s="19"/>
      <c r="G4" s="18"/>
      <c r="H4" s="18"/>
      <c r="I4" s="18"/>
    </row>
    <row r="5" spans="1:13" x14ac:dyDescent="0.3">
      <c r="A5" s="19"/>
      <c r="B5" s="19"/>
      <c r="C5" s="19"/>
      <c r="D5" s="19"/>
      <c r="E5" s="19"/>
      <c r="F5" s="19"/>
      <c r="G5" s="18"/>
      <c r="H5" s="18"/>
      <c r="I5" s="18"/>
    </row>
    <row r="6" spans="1:13" ht="17.25" customHeight="1" x14ac:dyDescent="0.3">
      <c r="F6" s="24"/>
      <c r="G6" s="24"/>
      <c r="H6" s="19"/>
      <c r="I6" s="19"/>
    </row>
    <row r="7" spans="1:13" ht="19.5" thickBot="1" x14ac:dyDescent="0.35">
      <c r="A7" s="19"/>
      <c r="B7" s="19"/>
      <c r="C7" s="19"/>
      <c r="D7" s="19"/>
      <c r="E7" s="19"/>
      <c r="F7" s="19"/>
      <c r="G7" s="19"/>
      <c r="H7" s="19"/>
      <c r="I7" s="19"/>
    </row>
    <row r="8" spans="1:13" ht="19.5" thickBot="1" x14ac:dyDescent="0.35">
      <c r="A8" s="265" t="s">
        <v>53</v>
      </c>
      <c r="B8" s="266"/>
      <c r="C8" s="266"/>
      <c r="D8" s="266"/>
      <c r="E8" s="266"/>
      <c r="F8" s="266"/>
      <c r="G8" s="266"/>
      <c r="H8" s="266"/>
      <c r="I8" s="267"/>
      <c r="K8" s="25" t="s">
        <v>74</v>
      </c>
    </row>
    <row r="9" spans="1:13" x14ac:dyDescent="0.3">
      <c r="A9" s="19"/>
      <c r="B9" s="19"/>
      <c r="C9" s="19"/>
      <c r="D9" s="19"/>
      <c r="E9" s="19"/>
      <c r="F9" s="19"/>
      <c r="G9" s="19"/>
      <c r="H9" s="19"/>
      <c r="I9" s="19"/>
    </row>
    <row r="10" spans="1:13" x14ac:dyDescent="0.3">
      <c r="A10" s="257" t="s">
        <v>54</v>
      </c>
      <c r="B10" s="257"/>
      <c r="C10" s="257"/>
      <c r="D10" s="257"/>
      <c r="E10" s="257"/>
      <c r="F10" s="257"/>
      <c r="G10" s="257"/>
      <c r="H10" s="257"/>
      <c r="I10" s="257"/>
    </row>
    <row r="11" spans="1:13" x14ac:dyDescent="0.3">
      <c r="A11" s="19"/>
      <c r="B11" s="19"/>
      <c r="C11" s="19"/>
      <c r="D11" s="19"/>
      <c r="E11" s="19"/>
      <c r="F11" s="19"/>
      <c r="G11" s="19"/>
      <c r="H11" s="19"/>
      <c r="I11" s="19"/>
      <c r="L11" s="20" t="s">
        <v>236</v>
      </c>
    </row>
    <row r="12" spans="1:13" x14ac:dyDescent="0.3">
      <c r="A12" s="26" t="s">
        <v>55</v>
      </c>
      <c r="B12" s="268"/>
      <c r="C12" s="269"/>
      <c r="D12" s="269"/>
      <c r="E12" s="269"/>
      <c r="F12" s="269"/>
      <c r="G12" s="269"/>
      <c r="H12" s="269"/>
      <c r="I12" s="270"/>
      <c r="L12" s="20" t="str">
        <f>IF(B12="","",VLOOKUP(B12, 'Drop down lists'!$M$2:$T$255, 8, FALSE))</f>
        <v/>
      </c>
      <c r="M12" s="20" t="str">
        <f>IF(B12&lt;&gt;"","Complete","Incomplete")</f>
        <v>Incomplete</v>
      </c>
    </row>
    <row r="13" spans="1:13" x14ac:dyDescent="0.3">
      <c r="A13" s="264" t="s">
        <v>234</v>
      </c>
      <c r="B13" s="272" t="str">
        <f>IF(B12="","",VLOOKUP(B12, 'Drop down lists'!$M$2:$T$255, 3, FALSE))</f>
        <v/>
      </c>
      <c r="C13" s="272"/>
      <c r="D13" s="272"/>
      <c r="E13" s="272"/>
      <c r="F13" s="272"/>
      <c r="G13" s="272"/>
      <c r="H13" s="272"/>
      <c r="I13" s="272"/>
    </row>
    <row r="14" spans="1:13" x14ac:dyDescent="0.3">
      <c r="A14" s="264"/>
      <c r="B14" s="271" t="str">
        <f>IF(B12="","",VLOOKUP(B12, 'Drop down lists'!$M$2:$T$255, 4, FALSE))</f>
        <v/>
      </c>
      <c r="C14" s="271"/>
      <c r="D14" s="271"/>
      <c r="E14" s="271"/>
      <c r="F14" s="271"/>
      <c r="G14" s="271"/>
      <c r="H14" s="271"/>
      <c r="I14" s="271"/>
    </row>
    <row r="15" spans="1:13" x14ac:dyDescent="0.3">
      <c r="A15" s="264"/>
      <c r="B15" s="271" t="str">
        <f>IF(B12="","",VLOOKUP(B12, 'Drop down lists'!$M$2:$T$255, 5, FALSE))</f>
        <v/>
      </c>
      <c r="C15" s="271"/>
      <c r="D15" s="271"/>
      <c r="E15" s="20" t="str">
        <f>IF(B12="","",VLOOKUP(B12, 'Drop down lists'!$M$2:$T$255, 7, FALSE))</f>
        <v/>
      </c>
      <c r="F15" s="27"/>
      <c r="G15" s="27"/>
      <c r="H15" s="19"/>
      <c r="I15" s="19"/>
    </row>
    <row r="16" spans="1:13" x14ac:dyDescent="0.3">
      <c r="A16" s="264"/>
      <c r="B16" s="28" t="str">
        <f>IF(B12="","",VLOOKUP(B12, 'Drop down lists'!$M$2:$T$255, 6, FALSE))</f>
        <v/>
      </c>
      <c r="C16" s="27"/>
      <c r="D16" s="27"/>
      <c r="E16" s="27"/>
      <c r="F16" s="27"/>
      <c r="G16" s="27"/>
      <c r="H16" s="19"/>
      <c r="I16" s="19"/>
    </row>
    <row r="17" spans="1:14" x14ac:dyDescent="0.3">
      <c r="A17" s="19"/>
      <c r="B17" s="19"/>
      <c r="C17" s="19"/>
      <c r="D17" s="19"/>
      <c r="E17" s="19"/>
      <c r="F17" s="19"/>
      <c r="G17" s="19"/>
      <c r="H17" s="19"/>
      <c r="I17" s="19"/>
    </row>
    <row r="18" spans="1:14" x14ac:dyDescent="0.3">
      <c r="A18" s="19" t="s">
        <v>235</v>
      </c>
      <c r="B18" s="263" t="str">
        <f>IF(B12="","",VLOOKUP(B12, 'Drop down lists'!$M$2:$T$255, 2, FALSE))</f>
        <v/>
      </c>
      <c r="C18" s="263"/>
      <c r="D18" s="29"/>
      <c r="E18" s="29"/>
      <c r="F18" s="19"/>
      <c r="G18" s="19"/>
      <c r="H18" s="19"/>
      <c r="I18" s="19"/>
      <c r="M18" s="20" t="str">
        <f t="shared" ref="M18" si="0">IF(B18=0,"Incomplete","Complete")</f>
        <v>Complete</v>
      </c>
      <c r="N18" s="20" t="str">
        <f>IF(M12="Incomplete","Incomplete",IF(M18="Incomplete","Incomplete",IF(M19="Incomplete","Incomplete","Complete")))</f>
        <v>Incomplete</v>
      </c>
    </row>
    <row r="19" spans="1:14" x14ac:dyDescent="0.3">
      <c r="A19" s="20" t="s">
        <v>56</v>
      </c>
      <c r="B19" s="30" t="s">
        <v>581</v>
      </c>
      <c r="C19" s="31"/>
      <c r="D19" s="31"/>
      <c r="E19" s="31"/>
      <c r="F19" s="31"/>
      <c r="G19" s="31"/>
      <c r="H19" s="31"/>
      <c r="I19" s="31"/>
    </row>
    <row r="20" spans="1:14" x14ac:dyDescent="0.3">
      <c r="A20" s="19"/>
      <c r="B20" s="19"/>
      <c r="C20" s="19"/>
      <c r="D20" s="19"/>
      <c r="E20" s="19"/>
      <c r="F20" s="19"/>
      <c r="G20" s="19"/>
      <c r="H20" s="19"/>
      <c r="I20" s="19"/>
    </row>
    <row r="22" spans="1:14" x14ac:dyDescent="0.3">
      <c r="A22" s="19"/>
      <c r="B22" s="19"/>
      <c r="C22" s="19"/>
      <c r="D22" s="19"/>
      <c r="E22" s="19"/>
      <c r="F22" s="19"/>
      <c r="G22" s="19"/>
      <c r="H22" s="19"/>
      <c r="I22" s="19"/>
    </row>
    <row r="23" spans="1:14" x14ac:dyDescent="0.3">
      <c r="A23" s="19"/>
      <c r="B23" s="19"/>
      <c r="C23" s="19"/>
      <c r="D23" s="19"/>
      <c r="E23" s="19"/>
      <c r="F23" s="19"/>
      <c r="G23" s="19"/>
      <c r="H23" s="19"/>
      <c r="I23" s="19"/>
    </row>
    <row r="24" spans="1:14" x14ac:dyDescent="0.3">
      <c r="A24" s="19"/>
      <c r="B24" s="19"/>
      <c r="C24" s="19"/>
      <c r="D24" s="19"/>
      <c r="E24" s="19"/>
      <c r="F24" s="19"/>
      <c r="G24" s="19"/>
      <c r="H24" s="19"/>
      <c r="I24" s="19"/>
    </row>
    <row r="25" spans="1:14" x14ac:dyDescent="0.3">
      <c r="A25" s="256" t="s">
        <v>254</v>
      </c>
      <c r="B25" s="256"/>
      <c r="C25" s="256"/>
      <c r="D25" s="256"/>
      <c r="E25" s="256"/>
      <c r="F25" s="256"/>
      <c r="G25" s="256"/>
      <c r="H25" s="256"/>
      <c r="I25" s="256"/>
    </row>
    <row r="26" spans="1:14" x14ac:dyDescent="0.3">
      <c r="A26" s="19"/>
      <c r="B26" s="19"/>
      <c r="C26" s="19"/>
      <c r="D26" s="19"/>
      <c r="E26" s="19"/>
      <c r="F26" s="19"/>
      <c r="G26" s="19"/>
      <c r="H26" s="19"/>
      <c r="I26" s="19"/>
    </row>
    <row r="27" spans="1:14" ht="15" customHeight="1" x14ac:dyDescent="0.3">
      <c r="A27" s="257" t="s">
        <v>57</v>
      </c>
      <c r="B27" s="257"/>
      <c r="C27" s="257"/>
      <c r="D27" s="257"/>
      <c r="E27" s="257"/>
      <c r="F27" s="257"/>
      <c r="G27" s="257"/>
      <c r="H27" s="257"/>
      <c r="I27" s="257"/>
    </row>
    <row r="28" spans="1:14" x14ac:dyDescent="0.3">
      <c r="A28" s="19"/>
      <c r="B28" s="19"/>
      <c r="C28" s="19"/>
      <c r="D28" s="19"/>
      <c r="E28" s="19"/>
      <c r="F28" s="19"/>
      <c r="G28" s="19"/>
      <c r="H28" s="19"/>
      <c r="I28" s="19"/>
    </row>
    <row r="29" spans="1:14" x14ac:dyDescent="0.3">
      <c r="A29" s="257" t="s">
        <v>58</v>
      </c>
      <c r="B29" s="257"/>
      <c r="C29" s="257"/>
      <c r="D29" s="257"/>
      <c r="E29" s="257"/>
      <c r="F29" s="257"/>
      <c r="G29" s="257"/>
      <c r="H29" s="257"/>
      <c r="I29" s="257"/>
      <c r="J29" s="26"/>
    </row>
    <row r="30" spans="1:14" x14ac:dyDescent="0.3">
      <c r="A30" s="19"/>
      <c r="B30" s="19"/>
      <c r="C30" s="19"/>
      <c r="D30" s="19"/>
      <c r="E30" s="19"/>
      <c r="F30" s="19"/>
      <c r="G30" s="19"/>
      <c r="H30" s="19"/>
      <c r="I30" s="19"/>
    </row>
    <row r="31" spans="1:14" x14ac:dyDescent="0.3">
      <c r="A31" s="19"/>
      <c r="B31" s="19"/>
      <c r="C31" s="19"/>
      <c r="D31" s="19"/>
      <c r="E31" s="19"/>
      <c r="F31" s="19"/>
      <c r="G31" s="19"/>
      <c r="H31" s="19"/>
      <c r="I31" s="19"/>
    </row>
    <row r="32" spans="1:14" x14ac:dyDescent="0.3">
      <c r="A32" s="19"/>
      <c r="B32" s="19"/>
      <c r="C32" s="19"/>
      <c r="D32" s="19"/>
      <c r="E32" s="19"/>
      <c r="F32" s="19"/>
      <c r="G32" s="19"/>
      <c r="H32" s="19"/>
      <c r="I32" s="19"/>
    </row>
    <row r="33" spans="1:14" x14ac:dyDescent="0.3">
      <c r="A33" s="258" t="s">
        <v>128</v>
      </c>
      <c r="B33" s="258"/>
      <c r="C33" s="258"/>
      <c r="D33" s="258"/>
      <c r="E33" s="258"/>
      <c r="F33" s="258"/>
      <c r="G33" s="258"/>
      <c r="H33" s="258"/>
      <c r="I33" s="258"/>
    </row>
    <row r="34" spans="1:14" x14ac:dyDescent="0.3">
      <c r="A34" s="388" t="s">
        <v>605</v>
      </c>
      <c r="B34" s="388"/>
      <c r="C34" s="388"/>
      <c r="D34" s="388"/>
      <c r="E34" s="388"/>
      <c r="F34" s="388"/>
      <c r="G34" s="388"/>
      <c r="H34" s="388"/>
      <c r="I34" s="388"/>
    </row>
    <row r="35" spans="1:14" x14ac:dyDescent="0.3">
      <c r="A35" s="259" t="s">
        <v>58</v>
      </c>
      <c r="B35" s="259"/>
      <c r="C35" s="259"/>
      <c r="D35" s="259"/>
      <c r="E35" s="259"/>
      <c r="F35" s="259"/>
      <c r="G35" s="259"/>
      <c r="H35" s="259"/>
      <c r="I35" s="259"/>
    </row>
    <row r="36" spans="1:14" x14ac:dyDescent="0.3">
      <c r="A36" s="259" t="s">
        <v>59</v>
      </c>
      <c r="B36" s="259"/>
      <c r="C36" s="259"/>
      <c r="D36" s="259"/>
      <c r="E36" s="259"/>
      <c r="F36" s="259"/>
      <c r="G36" s="259"/>
      <c r="H36" s="259"/>
      <c r="I36" s="259"/>
    </row>
    <row r="37" spans="1:14" x14ac:dyDescent="0.3">
      <c r="A37" s="259" t="s">
        <v>60</v>
      </c>
      <c r="B37" s="259"/>
      <c r="C37" s="259"/>
      <c r="D37" s="259"/>
      <c r="E37" s="259"/>
      <c r="F37" s="259"/>
      <c r="G37" s="259"/>
      <c r="H37" s="259"/>
      <c r="I37" s="259"/>
    </row>
    <row r="38" spans="1:14" x14ac:dyDescent="0.3">
      <c r="A38" s="259" t="s">
        <v>61</v>
      </c>
      <c r="B38" s="259"/>
      <c r="C38" s="259"/>
      <c r="D38" s="259"/>
      <c r="E38" s="259"/>
      <c r="F38" s="259"/>
      <c r="G38" s="259"/>
      <c r="H38" s="259"/>
      <c r="I38" s="259"/>
    </row>
    <row r="39" spans="1:14" x14ac:dyDescent="0.3">
      <c r="A39" s="19"/>
      <c r="B39" s="19"/>
      <c r="C39" s="19"/>
      <c r="D39" s="19"/>
      <c r="E39" s="19"/>
      <c r="F39" s="19"/>
      <c r="G39" s="19"/>
      <c r="H39" s="19"/>
      <c r="I39" s="32"/>
    </row>
    <row r="40" spans="1:14" x14ac:dyDescent="0.3">
      <c r="A40" s="19"/>
      <c r="B40" s="19"/>
      <c r="C40" s="19"/>
      <c r="D40" s="19"/>
      <c r="E40" s="19"/>
      <c r="F40" s="19"/>
      <c r="G40" s="19"/>
      <c r="H40" s="19"/>
      <c r="I40" s="32"/>
    </row>
    <row r="41" spans="1:14" x14ac:dyDescent="0.3">
      <c r="A41" s="19"/>
      <c r="B41" s="19"/>
      <c r="C41" s="19"/>
      <c r="D41" s="19"/>
      <c r="E41" s="19"/>
      <c r="F41" s="19"/>
      <c r="G41" s="19"/>
      <c r="H41" s="19"/>
      <c r="I41" s="19"/>
      <c r="J41" s="33"/>
    </row>
    <row r="42" spans="1:14" x14ac:dyDescent="0.3">
      <c r="A42" s="19"/>
      <c r="B42" s="19"/>
      <c r="C42" s="19"/>
      <c r="D42" s="19"/>
      <c r="E42" s="19" t="s">
        <v>129</v>
      </c>
      <c r="F42" s="260" t="s">
        <v>62</v>
      </c>
      <c r="G42" s="261"/>
      <c r="H42" s="262"/>
      <c r="I42" s="32"/>
      <c r="M42" s="20" t="str">
        <f>IF(F42=0,"Incomplete","Complete")</f>
        <v>Complete</v>
      </c>
    </row>
    <row r="43" spans="1:14" x14ac:dyDescent="0.3">
      <c r="A43" s="19"/>
      <c r="B43" s="19"/>
      <c r="C43" s="19"/>
      <c r="D43" s="19"/>
      <c r="E43" s="19" t="s">
        <v>132</v>
      </c>
      <c r="F43" s="34">
        <f ca="1">TODAY()</f>
        <v>44236</v>
      </c>
      <c r="G43" s="35"/>
      <c r="H43" s="32"/>
      <c r="I43" s="32"/>
      <c r="N43" s="20" t="str">
        <f>IF(M42="Incomplete","Incomplete",IF(M43="Incomplete","Incomplete","Complete"))</f>
        <v>Complete</v>
      </c>
    </row>
    <row r="44" spans="1:14" x14ac:dyDescent="0.3">
      <c r="A44" s="19"/>
      <c r="B44" s="19"/>
      <c r="C44" s="19"/>
      <c r="D44" s="19"/>
      <c r="E44" s="19"/>
      <c r="F44" s="21"/>
      <c r="G44" s="28"/>
      <c r="H44" s="27"/>
      <c r="I44" s="27"/>
      <c r="N44" s="20" t="str">
        <f>IF(N18="Incomplete","Incomplete",IF(N43="Incomplete","Incomplete","Complete"))</f>
        <v>Incomplete</v>
      </c>
    </row>
    <row r="45" spans="1:14" x14ac:dyDescent="0.3">
      <c r="A45" s="19"/>
      <c r="B45" s="19"/>
      <c r="C45" s="19"/>
      <c r="D45" s="19"/>
      <c r="E45" s="19"/>
      <c r="F45" s="21"/>
      <c r="G45" s="28"/>
      <c r="H45" s="36"/>
      <c r="I45" s="37"/>
    </row>
    <row r="46" spans="1:14" x14ac:dyDescent="0.3">
      <c r="A46" s="19"/>
      <c r="B46" s="19"/>
      <c r="C46" s="19"/>
      <c r="D46" s="19"/>
      <c r="E46" s="19"/>
      <c r="F46" s="21"/>
      <c r="G46" s="28"/>
      <c r="H46" s="36"/>
      <c r="I46" s="37"/>
    </row>
    <row r="47" spans="1:14" x14ac:dyDescent="0.3">
      <c r="A47" s="19"/>
      <c r="B47" s="19"/>
      <c r="C47" s="19"/>
      <c r="D47" s="19"/>
      <c r="E47" s="19"/>
      <c r="F47" s="19"/>
      <c r="G47" s="19"/>
      <c r="H47" s="19"/>
      <c r="I47" s="19"/>
    </row>
    <row r="48" spans="1:14" x14ac:dyDescent="0.3">
      <c r="I48" s="20">
        <v>1</v>
      </c>
    </row>
  </sheetData>
  <sheetProtection algorithmName="SHA-512" hashValue="+DNpIYa03NORFBqwWPmN7/vFawZAXuO0gJ06p2w75JyDENoK3R8EkGxZX7UhhLgJs3iY0cb7gn9xAyD4e5GTWQ==" saltValue="uv4hZFYhycRFMTBc50wj+Q==" spinCount="100000" sheet="1" selectLockedCells="1"/>
  <mergeCells count="18">
    <mergeCell ref="B18:C18"/>
    <mergeCell ref="A13:A16"/>
    <mergeCell ref="A8:I8"/>
    <mergeCell ref="A10:I10"/>
    <mergeCell ref="B12:I12"/>
    <mergeCell ref="B15:D15"/>
    <mergeCell ref="B14:I14"/>
    <mergeCell ref="B13:I13"/>
    <mergeCell ref="F42:H42"/>
    <mergeCell ref="A35:I35"/>
    <mergeCell ref="A36:I36"/>
    <mergeCell ref="A37:I37"/>
    <mergeCell ref="A38:I38"/>
    <mergeCell ref="A25:I25"/>
    <mergeCell ref="A27:I27"/>
    <mergeCell ref="A29:I29"/>
    <mergeCell ref="A33:I33"/>
    <mergeCell ref="A34:I34"/>
  </mergeCells>
  <conditionalFormatting sqref="F42">
    <cfRule type="cellIs" dxfId="145" priority="5" operator="equal">
      <formula>ISBLANK(a)</formula>
    </cfRule>
  </conditionalFormatting>
  <conditionalFormatting sqref="B18">
    <cfRule type="cellIs" dxfId="144" priority="4" operator="equal">
      <formula>ISBLANK(a)</formula>
    </cfRule>
  </conditionalFormatting>
  <conditionalFormatting sqref="B12">
    <cfRule type="cellIs" dxfId="143" priority="3" operator="equal">
      <formula>ISBLANK(a)</formula>
    </cfRule>
  </conditionalFormatting>
  <conditionalFormatting sqref="B19">
    <cfRule type="cellIs" dxfId="142" priority="2" operator="equal">
      <formula>ISBLANK(a)</formula>
    </cfRule>
  </conditionalFormatting>
  <hyperlinks>
    <hyperlink ref="K8" location="TOC" display="Table of Contents" xr:uid="{00000000-0004-0000-0100-000000000000}"/>
  </hyperlinks>
  <pageMargins left="0.7" right="0.7" top="0.75" bottom="0.75" header="0.3" footer="0.3"/>
  <pageSetup scale="8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 down lists'!$A$33:$A$36</xm:f>
          </x14:formula1>
          <xm:sqref>F42</xm:sqref>
        </x14:dataValidation>
        <x14:dataValidation type="list" allowBlank="1" showInputMessage="1" showErrorMessage="1" xr:uid="{00000000-0002-0000-0100-000001000000}">
          <x14:formula1>
            <xm:f>'Drop down lists'!$M$2:$M$18</xm:f>
          </x14:formula1>
          <xm:sqref>B12:I12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indexed="22"/>
    <pageSetUpPr fitToPage="1"/>
  </sheetPr>
  <dimension ref="A1:S51"/>
  <sheetViews>
    <sheetView view="pageBreakPreview" zoomScaleNormal="100" zoomScaleSheetLayoutView="100" workbookViewId="0">
      <selection activeCell="A2" sqref="A2:J2"/>
    </sheetView>
  </sheetViews>
  <sheetFormatPr defaultColWidth="8.83203125" defaultRowHeight="12.75" x14ac:dyDescent="0.2"/>
  <cols>
    <col min="1" max="1" width="30.6640625" style="3" customWidth="1"/>
    <col min="2" max="2" width="2.83203125" style="3" bestFit="1" customWidth="1"/>
    <col min="3" max="4" width="14.83203125" style="3" customWidth="1"/>
    <col min="5" max="5" width="14.5" style="3" customWidth="1"/>
    <col min="6" max="6" width="6.1640625" style="3" bestFit="1" customWidth="1"/>
    <col min="7" max="7" width="11.1640625" style="3" bestFit="1" customWidth="1"/>
    <col min="8" max="8" width="8.83203125" style="3"/>
    <col min="9" max="9" width="11.1640625" style="3" bestFit="1" customWidth="1"/>
    <col min="10" max="14" width="8.83203125" style="3"/>
    <col min="15" max="18" width="10.83203125" style="3" hidden="1" customWidth="1"/>
    <col min="19" max="19" width="9.33203125" style="3" hidden="1" customWidth="1"/>
    <col min="20" max="16384" width="8.83203125" style="3"/>
  </cols>
  <sheetData>
    <row r="1" spans="1:19" ht="15" x14ac:dyDescent="0.25">
      <c r="A1" s="291" t="s">
        <v>125</v>
      </c>
      <c r="B1" s="291"/>
      <c r="C1" s="291"/>
      <c r="D1" s="291"/>
      <c r="E1" s="291"/>
      <c r="F1" s="291"/>
      <c r="G1" s="291"/>
      <c r="H1" s="291"/>
      <c r="I1" s="291"/>
      <c r="J1" s="291"/>
      <c r="K1" s="38" t="s">
        <v>77</v>
      </c>
    </row>
    <row r="2" spans="1:19" ht="15" x14ac:dyDescent="0.25">
      <c r="A2" s="291" t="s">
        <v>255</v>
      </c>
      <c r="B2" s="291"/>
      <c r="C2" s="291"/>
      <c r="D2" s="291"/>
      <c r="E2" s="291"/>
      <c r="F2" s="291"/>
      <c r="G2" s="291"/>
      <c r="H2" s="291"/>
      <c r="I2" s="291"/>
      <c r="J2" s="291"/>
      <c r="K2" s="38" t="str">
        <f>"Annual Report Page "&amp;J51</f>
        <v>Annual Report Page 2</v>
      </c>
    </row>
    <row r="3" spans="1:19" ht="15" x14ac:dyDescent="0.25">
      <c r="A3" s="292" t="s">
        <v>271</v>
      </c>
      <c r="B3" s="292"/>
      <c r="C3" s="292"/>
      <c r="D3" s="292"/>
      <c r="E3" s="292"/>
      <c r="F3" s="292"/>
      <c r="G3" s="292"/>
      <c r="H3" s="292"/>
      <c r="I3" s="292"/>
      <c r="J3" s="292"/>
    </row>
    <row r="6" spans="1:19" ht="15" x14ac:dyDescent="0.25">
      <c r="A6" s="291" t="s">
        <v>267</v>
      </c>
      <c r="B6" s="291"/>
      <c r="C6" s="291"/>
      <c r="D6" s="39" t="str">
        <f>IF('AR1'!B19="","",'AR1'!B19)</f>
        <v>12/31/20</v>
      </c>
      <c r="E6" s="40"/>
      <c r="F6" s="40"/>
      <c r="G6" s="41"/>
      <c r="H6" s="41"/>
      <c r="I6" s="41"/>
      <c r="J6" s="41"/>
    </row>
    <row r="7" spans="1:19" ht="15" x14ac:dyDescent="0.25">
      <c r="A7" s="41"/>
      <c r="B7" s="41"/>
      <c r="C7" s="41"/>
      <c r="D7" s="41"/>
      <c r="E7" s="41"/>
      <c r="F7" s="41"/>
      <c r="G7" s="41"/>
      <c r="H7" s="41"/>
      <c r="I7" s="41"/>
      <c r="J7" s="41"/>
    </row>
    <row r="8" spans="1:19" ht="15.75" x14ac:dyDescent="0.25">
      <c r="A8" s="41" t="s">
        <v>268</v>
      </c>
      <c r="B8" s="293"/>
      <c r="C8" s="294"/>
      <c r="D8" s="294"/>
      <c r="E8" s="294"/>
      <c r="F8" s="294"/>
      <c r="G8" s="294"/>
      <c r="H8" s="294"/>
      <c r="I8" s="294"/>
      <c r="J8" s="295"/>
    </row>
    <row r="9" spans="1:19" ht="15" x14ac:dyDescent="0.25">
      <c r="A9" s="42" t="s">
        <v>264</v>
      </c>
      <c r="B9" s="273"/>
      <c r="C9" s="275"/>
      <c r="D9" s="275"/>
      <c r="E9" s="275"/>
      <c r="F9" s="275"/>
      <c r="G9" s="275"/>
      <c r="H9" s="275"/>
      <c r="I9" s="275"/>
      <c r="J9" s="274"/>
      <c r="L9" s="43" t="s">
        <v>74</v>
      </c>
      <c r="O9" s="3" t="str">
        <f>IF(B9=0,"Incomplete","Complete")</f>
        <v>Incomplete</v>
      </c>
    </row>
    <row r="10" spans="1:19" ht="15" x14ac:dyDescent="0.25">
      <c r="A10" s="42" t="s">
        <v>66</v>
      </c>
      <c r="B10" s="288"/>
      <c r="C10" s="289"/>
      <c r="D10" s="290"/>
      <c r="E10" s="41"/>
      <c r="F10" s="42" t="s">
        <v>67</v>
      </c>
      <c r="G10" s="273"/>
      <c r="H10" s="274"/>
      <c r="I10" s="41" t="s">
        <v>68</v>
      </c>
      <c r="J10" s="44"/>
      <c r="O10" s="3" t="str">
        <f>IF(B10=0,"Incomplete","Complete")</f>
        <v>Incomplete</v>
      </c>
      <c r="P10" s="3" t="str">
        <f>IF(G10=0,"Incomplete","Complete")</f>
        <v>Incomplete</v>
      </c>
      <c r="Q10" s="3" t="str">
        <f>IF(J10=0,"Incomplete","Complete")</f>
        <v>Incomplete</v>
      </c>
      <c r="R10" s="3" t="str">
        <f>IF(O10="Incomplete","Incomplete",IF(P10="Incomplete","Incomplete",IF(Q10="Incomplete","Incomplete","Complete")))</f>
        <v>Incomplete</v>
      </c>
    </row>
    <row r="11" spans="1:19" ht="14.25" customHeight="1" x14ac:dyDescent="0.25">
      <c r="A11" s="42" t="s">
        <v>265</v>
      </c>
      <c r="B11" s="276"/>
      <c r="C11" s="277"/>
      <c r="D11" s="278"/>
      <c r="E11" s="41"/>
      <c r="F11" s="41"/>
      <c r="G11" s="45" t="s">
        <v>263</v>
      </c>
      <c r="H11" s="273"/>
      <c r="I11" s="274"/>
      <c r="J11" s="41"/>
      <c r="O11" s="3" t="str">
        <f>IF(B11=0,"Incomplete","Complete")</f>
        <v>Incomplete</v>
      </c>
    </row>
    <row r="12" spans="1:19" ht="14.25" customHeight="1" x14ac:dyDescent="0.25">
      <c r="A12" s="42" t="s">
        <v>72</v>
      </c>
      <c r="B12" s="273"/>
      <c r="C12" s="275"/>
      <c r="D12" s="275"/>
      <c r="E12" s="275"/>
      <c r="F12" s="275"/>
      <c r="G12" s="274"/>
      <c r="H12" s="46"/>
      <c r="I12" s="46"/>
      <c r="J12" s="41"/>
    </row>
    <row r="13" spans="1:19" ht="15" x14ac:dyDescent="0.25">
      <c r="A13" s="41"/>
      <c r="B13" s="41"/>
      <c r="C13" s="41"/>
      <c r="D13" s="41"/>
      <c r="E13" s="41"/>
      <c r="F13" s="41"/>
      <c r="G13" s="41"/>
      <c r="H13" s="41"/>
      <c r="I13" s="41"/>
      <c r="J13" s="41"/>
      <c r="S13" s="3" t="str">
        <f>IF(O9="Incomplete","Incomplete",IF(R10="Incomplete","Incomplete",IF(#REF!="Incomplete","Incomplete",IF(O11="Incomplete","Incomplete","Complete"))))</f>
        <v>Incomplete</v>
      </c>
    </row>
    <row r="14" spans="1:19" ht="15" x14ac:dyDescent="0.25">
      <c r="A14" s="41"/>
      <c r="B14" s="41"/>
      <c r="C14" s="41"/>
      <c r="D14" s="41"/>
      <c r="E14" s="41"/>
      <c r="F14" s="41"/>
      <c r="G14" s="41"/>
      <c r="H14" s="41"/>
      <c r="I14" s="41"/>
      <c r="J14" s="41"/>
    </row>
    <row r="15" spans="1:19" ht="15" x14ac:dyDescent="0.2">
      <c r="A15" s="279"/>
      <c r="B15" s="280"/>
      <c r="C15" s="280"/>
      <c r="D15" s="280"/>
      <c r="E15" s="280"/>
      <c r="F15" s="280"/>
      <c r="G15" s="280"/>
      <c r="H15" s="280"/>
      <c r="I15" s="280"/>
      <c r="J15" s="281"/>
    </row>
    <row r="16" spans="1:19" ht="15" x14ac:dyDescent="0.25">
      <c r="A16" s="42" t="s">
        <v>69</v>
      </c>
      <c r="B16" s="273"/>
      <c r="C16" s="275"/>
      <c r="D16" s="275"/>
      <c r="E16" s="274"/>
      <c r="F16" s="41"/>
      <c r="G16" s="41"/>
      <c r="H16" s="41"/>
      <c r="I16" s="41"/>
      <c r="J16" s="41"/>
      <c r="O16" s="3" t="str">
        <f>IF(B16=0,"Incomplete","Complete")</f>
        <v>Incomplete</v>
      </c>
    </row>
    <row r="17" spans="1:19" ht="15" x14ac:dyDescent="0.25">
      <c r="A17" s="42" t="s">
        <v>266</v>
      </c>
      <c r="B17" s="273"/>
      <c r="C17" s="275"/>
      <c r="D17" s="275"/>
      <c r="E17" s="274"/>
      <c r="F17" s="41"/>
      <c r="G17" s="41"/>
      <c r="H17" s="41"/>
      <c r="I17" s="41"/>
      <c r="J17" s="41"/>
    </row>
    <row r="18" spans="1:19" ht="15" x14ac:dyDescent="0.25">
      <c r="A18" s="42" t="s">
        <v>70</v>
      </c>
      <c r="B18" s="282"/>
      <c r="C18" s="283"/>
      <c r="D18" s="283"/>
      <c r="E18" s="284"/>
      <c r="F18" s="41"/>
      <c r="G18" s="41"/>
      <c r="H18" s="41"/>
      <c r="I18" s="41"/>
      <c r="J18" s="41"/>
      <c r="O18" s="3" t="str">
        <f>IF(B18=0,"Incomplete","Complete")</f>
        <v>Incomplete</v>
      </c>
    </row>
    <row r="19" spans="1:19" ht="15" x14ac:dyDescent="0.25">
      <c r="A19" s="42" t="s">
        <v>71</v>
      </c>
      <c r="B19" s="273"/>
      <c r="C19" s="275"/>
      <c r="D19" s="275"/>
      <c r="E19" s="275"/>
      <c r="F19" s="275"/>
      <c r="G19" s="275"/>
      <c r="H19" s="275"/>
      <c r="I19" s="275"/>
      <c r="J19" s="274"/>
      <c r="O19" s="3" t="str">
        <f>IF(B19=0,"Incomplete","Complete")</f>
        <v>Incomplete</v>
      </c>
    </row>
    <row r="20" spans="1:19" ht="15" x14ac:dyDescent="0.25">
      <c r="A20" s="42" t="s">
        <v>66</v>
      </c>
      <c r="B20" s="285"/>
      <c r="C20" s="286"/>
      <c r="D20" s="287"/>
      <c r="E20" s="41"/>
      <c r="F20" s="42" t="s">
        <v>67</v>
      </c>
      <c r="G20" s="273"/>
      <c r="H20" s="274"/>
      <c r="I20" s="41" t="s">
        <v>68</v>
      </c>
      <c r="J20" s="44"/>
      <c r="O20" s="3" t="str">
        <f>IF(B20=0,"Incomplete","Complete")</f>
        <v>Incomplete</v>
      </c>
      <c r="P20" s="3" t="str">
        <f>IF(G20=0,"Incomplete","Complete")</f>
        <v>Incomplete</v>
      </c>
      <c r="Q20" s="3" t="str">
        <f>IF(J20=0,"Incomplete","Complete")</f>
        <v>Incomplete</v>
      </c>
      <c r="R20" s="3" t="str">
        <f t="shared" ref="R20:R28" si="0">IF(O20="Incomplete","Incomplete",IF(P20="Incomplete","Incomplete",IF(Q20="Incomplete","Incomplete","Complete")))</f>
        <v>Incomplete</v>
      </c>
    </row>
    <row r="21" spans="1:19" ht="15" x14ac:dyDescent="0.25">
      <c r="A21" s="42" t="s">
        <v>72</v>
      </c>
      <c r="B21" s="273"/>
      <c r="C21" s="275"/>
      <c r="D21" s="275"/>
      <c r="E21" s="275"/>
      <c r="F21" s="275"/>
      <c r="G21" s="274"/>
      <c r="H21" s="47"/>
      <c r="I21" s="48"/>
      <c r="J21" s="47"/>
      <c r="O21" s="3" t="str">
        <f>IF(B21=0,"Incomplete","Complete")</f>
        <v>Incomplete</v>
      </c>
    </row>
    <row r="22" spans="1:19" ht="15" x14ac:dyDescent="0.25">
      <c r="A22" s="41"/>
      <c r="B22" s="41"/>
      <c r="C22" s="41"/>
      <c r="D22" s="41"/>
      <c r="E22" s="41"/>
      <c r="F22" s="41"/>
      <c r="G22" s="41"/>
      <c r="H22" s="41"/>
      <c r="I22" s="41"/>
      <c r="J22" s="41"/>
      <c r="S22" s="3" t="str">
        <f>IF(O16="Incomplete","Incomplete",IF(O18="Incomplete","Incomplete",IF(O19="Incomplete","Incomplete",IF(R20="Incomplete","Incomplete",IF(O21="Incomplete","Incomplete","Complete")))))</f>
        <v>Incomplete</v>
      </c>
    </row>
    <row r="23" spans="1:19" ht="15" x14ac:dyDescent="0.2">
      <c r="A23" s="279"/>
      <c r="B23" s="280"/>
      <c r="C23" s="280"/>
      <c r="D23" s="280"/>
      <c r="E23" s="280"/>
      <c r="F23" s="280"/>
      <c r="G23" s="280"/>
      <c r="H23" s="280"/>
      <c r="I23" s="280"/>
      <c r="J23" s="281"/>
    </row>
    <row r="24" spans="1:19" ht="15" x14ac:dyDescent="0.25">
      <c r="A24" s="42" t="s">
        <v>69</v>
      </c>
      <c r="B24" s="273"/>
      <c r="C24" s="275"/>
      <c r="D24" s="275"/>
      <c r="E24" s="274"/>
      <c r="F24" s="41"/>
      <c r="G24" s="41"/>
      <c r="H24" s="41"/>
      <c r="I24" s="41"/>
      <c r="J24" s="41"/>
      <c r="O24" s="3" t="str">
        <f>IF(B24=0,"Incomplete","Complete")</f>
        <v>Incomplete</v>
      </c>
    </row>
    <row r="25" spans="1:19" ht="15" x14ac:dyDescent="0.25">
      <c r="A25" s="42" t="s">
        <v>266</v>
      </c>
      <c r="B25" s="273"/>
      <c r="C25" s="275"/>
      <c r="D25" s="275"/>
      <c r="E25" s="274"/>
      <c r="F25" s="41"/>
      <c r="G25" s="41"/>
      <c r="H25" s="41"/>
      <c r="I25" s="41"/>
      <c r="J25" s="41"/>
    </row>
    <row r="26" spans="1:19" ht="15" x14ac:dyDescent="0.25">
      <c r="A26" s="42" t="s">
        <v>70</v>
      </c>
      <c r="B26" s="282"/>
      <c r="C26" s="283"/>
      <c r="D26" s="283"/>
      <c r="E26" s="284"/>
      <c r="F26" s="41"/>
      <c r="G26" s="41"/>
      <c r="H26" s="41"/>
      <c r="I26" s="41"/>
      <c r="J26" s="41"/>
      <c r="O26" s="3" t="str">
        <f>IF(B26=0,"Incomplete","Complete")</f>
        <v>Incomplete</v>
      </c>
    </row>
    <row r="27" spans="1:19" ht="15" x14ac:dyDescent="0.25">
      <c r="A27" s="42" t="s">
        <v>71</v>
      </c>
      <c r="B27" s="273"/>
      <c r="C27" s="275"/>
      <c r="D27" s="275"/>
      <c r="E27" s="275"/>
      <c r="F27" s="275"/>
      <c r="G27" s="275"/>
      <c r="H27" s="275"/>
      <c r="I27" s="275"/>
      <c r="J27" s="274"/>
      <c r="O27" s="3" t="str">
        <f>IF(B27=0,"Incomplete","Complete")</f>
        <v>Incomplete</v>
      </c>
    </row>
    <row r="28" spans="1:19" ht="15" x14ac:dyDescent="0.25">
      <c r="A28" s="42" t="s">
        <v>66</v>
      </c>
      <c r="B28" s="288"/>
      <c r="C28" s="289"/>
      <c r="D28" s="290"/>
      <c r="E28" s="41"/>
      <c r="F28" s="41" t="s">
        <v>67</v>
      </c>
      <c r="G28" s="273"/>
      <c r="H28" s="274"/>
      <c r="I28" s="41" t="s">
        <v>68</v>
      </c>
      <c r="J28" s="49"/>
      <c r="O28" s="3" t="str">
        <f>IF(B28=0,"Incomplete","Complete")</f>
        <v>Incomplete</v>
      </c>
      <c r="P28" s="3" t="str">
        <f>IF(G28=0,"Incomplete","Complete")</f>
        <v>Incomplete</v>
      </c>
      <c r="Q28" s="3" t="str">
        <f>IF(J28=0,"Incomplete","Complete")</f>
        <v>Incomplete</v>
      </c>
      <c r="R28" s="3" t="str">
        <f t="shared" si="0"/>
        <v>Incomplete</v>
      </c>
    </row>
    <row r="29" spans="1:19" ht="15" x14ac:dyDescent="0.25">
      <c r="A29" s="42" t="s">
        <v>72</v>
      </c>
      <c r="B29" s="273"/>
      <c r="C29" s="275"/>
      <c r="D29" s="275"/>
      <c r="E29" s="275"/>
      <c r="F29" s="275"/>
      <c r="G29" s="274"/>
      <c r="H29" s="41"/>
      <c r="I29" s="41"/>
      <c r="J29" s="41"/>
      <c r="O29" s="3" t="str">
        <f>IF(B29=0,"Incomplete","Complete")</f>
        <v>Incomplete</v>
      </c>
    </row>
    <row r="30" spans="1:19" ht="15" x14ac:dyDescent="0.25">
      <c r="A30" s="41"/>
      <c r="B30" s="41"/>
      <c r="C30" s="41"/>
      <c r="D30" s="41"/>
      <c r="E30" s="41"/>
      <c r="F30" s="41"/>
      <c r="G30" s="41"/>
      <c r="H30" s="41"/>
      <c r="I30" s="41"/>
      <c r="J30" s="41"/>
      <c r="S30" s="3" t="str">
        <f>IF(O24="Incomplete","Incomplete",IF(O26="Incomplete","Incomplete",IF(O27="Incomplete","Incomplete",IF(R28="Incomplete","Incomplete",IF(O29="Incomplete","Incomplete","Complete")))))</f>
        <v>Incomplete</v>
      </c>
    </row>
    <row r="31" spans="1:19" ht="15" x14ac:dyDescent="0.2">
      <c r="A31" s="279"/>
      <c r="B31" s="280"/>
      <c r="C31" s="280"/>
      <c r="D31" s="280"/>
      <c r="E31" s="280"/>
      <c r="F31" s="280"/>
      <c r="G31" s="280"/>
      <c r="H31" s="280"/>
      <c r="I31" s="280"/>
      <c r="J31" s="281"/>
    </row>
    <row r="32" spans="1:19" ht="15" x14ac:dyDescent="0.25">
      <c r="A32" s="42" t="s">
        <v>69</v>
      </c>
      <c r="B32" s="273"/>
      <c r="C32" s="275"/>
      <c r="D32" s="275"/>
      <c r="E32" s="274"/>
      <c r="F32" s="41"/>
      <c r="G32" s="41"/>
      <c r="H32" s="41"/>
      <c r="I32" s="41"/>
      <c r="J32" s="41"/>
    </row>
    <row r="33" spans="1:15" ht="15" x14ac:dyDescent="0.25">
      <c r="A33" s="42" t="s">
        <v>266</v>
      </c>
      <c r="B33" s="273"/>
      <c r="C33" s="275"/>
      <c r="D33" s="275"/>
      <c r="E33" s="274"/>
      <c r="F33" s="41"/>
      <c r="G33" s="41"/>
      <c r="H33" s="41"/>
      <c r="I33" s="41"/>
      <c r="J33" s="41"/>
    </row>
    <row r="34" spans="1:15" ht="15" x14ac:dyDescent="0.25">
      <c r="A34" s="42" t="s">
        <v>70</v>
      </c>
      <c r="B34" s="282"/>
      <c r="C34" s="283"/>
      <c r="D34" s="283"/>
      <c r="E34" s="284"/>
      <c r="F34" s="41"/>
      <c r="G34" s="41"/>
      <c r="H34" s="41"/>
      <c r="I34" s="41"/>
      <c r="J34" s="41"/>
    </row>
    <row r="35" spans="1:15" ht="15" x14ac:dyDescent="0.25">
      <c r="A35" s="42" t="s">
        <v>71</v>
      </c>
      <c r="B35" s="273"/>
      <c r="C35" s="275"/>
      <c r="D35" s="275"/>
      <c r="E35" s="275"/>
      <c r="F35" s="275"/>
      <c r="G35" s="275"/>
      <c r="H35" s="275"/>
      <c r="I35" s="275"/>
      <c r="J35" s="274"/>
    </row>
    <row r="36" spans="1:15" ht="15" x14ac:dyDescent="0.25">
      <c r="A36" s="42" t="s">
        <v>66</v>
      </c>
      <c r="B36" s="288"/>
      <c r="C36" s="289"/>
      <c r="D36" s="290"/>
      <c r="E36" s="41"/>
      <c r="F36" s="41" t="s">
        <v>67</v>
      </c>
      <c r="G36" s="273"/>
      <c r="H36" s="274"/>
      <c r="I36" s="41" t="s">
        <v>68</v>
      </c>
      <c r="J36" s="49"/>
    </row>
    <row r="37" spans="1:15" ht="15" x14ac:dyDescent="0.25">
      <c r="A37" s="42" t="s">
        <v>72</v>
      </c>
      <c r="B37" s="273"/>
      <c r="C37" s="275"/>
      <c r="D37" s="275"/>
      <c r="E37" s="275"/>
      <c r="F37" s="275"/>
      <c r="G37" s="274"/>
      <c r="H37" s="41"/>
      <c r="I37" s="41"/>
      <c r="J37" s="41"/>
    </row>
    <row r="38" spans="1:15" ht="15" x14ac:dyDescent="0.25">
      <c r="A38" s="41"/>
      <c r="B38" s="41"/>
      <c r="C38" s="41"/>
      <c r="D38" s="41"/>
      <c r="E38" s="41"/>
      <c r="F38" s="41"/>
      <c r="G38" s="41"/>
      <c r="H38" s="41"/>
      <c r="I38" s="41"/>
      <c r="J38" s="41"/>
    </row>
    <row r="39" spans="1:15" ht="15" x14ac:dyDescent="0.2">
      <c r="A39" s="279"/>
      <c r="B39" s="280"/>
      <c r="C39" s="280"/>
      <c r="D39" s="280"/>
      <c r="E39" s="280"/>
      <c r="F39" s="280"/>
      <c r="G39" s="280"/>
      <c r="H39" s="280"/>
      <c r="I39" s="280"/>
      <c r="J39" s="281"/>
    </row>
    <row r="40" spans="1:15" ht="15" x14ac:dyDescent="0.25">
      <c r="A40" s="42" t="s">
        <v>69</v>
      </c>
      <c r="B40" s="273"/>
      <c r="C40" s="275"/>
      <c r="D40" s="275"/>
      <c r="E40" s="274"/>
      <c r="F40" s="41"/>
      <c r="G40" s="41"/>
      <c r="H40" s="41"/>
      <c r="I40" s="41"/>
      <c r="J40" s="41"/>
    </row>
    <row r="41" spans="1:15" ht="15" x14ac:dyDescent="0.25">
      <c r="A41" s="42" t="s">
        <v>266</v>
      </c>
      <c r="B41" s="273"/>
      <c r="C41" s="275"/>
      <c r="D41" s="275"/>
      <c r="E41" s="274"/>
      <c r="F41" s="41"/>
      <c r="G41" s="41"/>
      <c r="H41" s="41"/>
      <c r="I41" s="41"/>
      <c r="J41" s="41"/>
    </row>
    <row r="42" spans="1:15" ht="15" x14ac:dyDescent="0.25">
      <c r="A42" s="42" t="s">
        <v>70</v>
      </c>
      <c r="B42" s="282"/>
      <c r="C42" s="283"/>
      <c r="D42" s="283"/>
      <c r="E42" s="284"/>
      <c r="F42" s="41"/>
      <c r="G42" s="41"/>
      <c r="H42" s="41"/>
      <c r="I42" s="41"/>
      <c r="J42" s="41"/>
    </row>
    <row r="43" spans="1:15" ht="15" x14ac:dyDescent="0.25">
      <c r="A43" s="42" t="s">
        <v>71</v>
      </c>
      <c r="B43" s="273"/>
      <c r="C43" s="275"/>
      <c r="D43" s="275"/>
      <c r="E43" s="275"/>
      <c r="F43" s="275"/>
      <c r="G43" s="275"/>
      <c r="H43" s="275"/>
      <c r="I43" s="275"/>
      <c r="J43" s="274"/>
    </row>
    <row r="44" spans="1:15" ht="15" x14ac:dyDescent="0.25">
      <c r="A44" s="42" t="s">
        <v>66</v>
      </c>
      <c r="B44" s="288"/>
      <c r="C44" s="289"/>
      <c r="D44" s="290"/>
      <c r="E44" s="41"/>
      <c r="F44" s="41" t="s">
        <v>67</v>
      </c>
      <c r="G44" s="273"/>
      <c r="H44" s="274"/>
      <c r="I44" s="41" t="s">
        <v>68</v>
      </c>
      <c r="J44" s="49"/>
    </row>
    <row r="45" spans="1:15" ht="15" x14ac:dyDescent="0.25">
      <c r="A45" s="42" t="s">
        <v>72</v>
      </c>
      <c r="B45" s="273"/>
      <c r="C45" s="275"/>
      <c r="D45" s="275"/>
      <c r="E45" s="275"/>
      <c r="F45" s="275"/>
      <c r="G45" s="274"/>
      <c r="H45" s="41"/>
      <c r="I45" s="41"/>
      <c r="J45" s="41"/>
    </row>
    <row r="46" spans="1:15" ht="15" x14ac:dyDescent="0.25">
      <c r="A46" s="41"/>
      <c r="B46" s="41"/>
      <c r="C46" s="41"/>
      <c r="D46" s="41"/>
      <c r="E46" s="41"/>
      <c r="F46" s="41"/>
      <c r="G46" s="41"/>
      <c r="H46" s="41"/>
      <c r="I46" s="41"/>
      <c r="J46" s="41"/>
    </row>
    <row r="47" spans="1:15" ht="15" x14ac:dyDescent="0.25">
      <c r="A47" s="41" t="s">
        <v>269</v>
      </c>
      <c r="B47" s="273"/>
      <c r="C47" s="275"/>
      <c r="D47" s="275"/>
      <c r="E47" s="274"/>
      <c r="F47" s="41"/>
      <c r="G47" s="41"/>
      <c r="H47" s="41"/>
      <c r="I47" s="41"/>
      <c r="J47" s="41"/>
      <c r="O47" s="3" t="str">
        <f>IF(B47=0,"Incomplete","Complete")</f>
        <v>Incomplete</v>
      </c>
    </row>
    <row r="48" spans="1:15" ht="15" x14ac:dyDescent="0.25">
      <c r="A48" s="41"/>
      <c r="B48" s="41"/>
      <c r="C48" s="41"/>
      <c r="D48" s="41"/>
      <c r="E48" s="41"/>
      <c r="F48" s="41"/>
      <c r="G48" s="41"/>
      <c r="H48" s="41"/>
      <c r="I48" s="41"/>
      <c r="J48" s="41"/>
    </row>
    <row r="49" spans="1:19" ht="15" x14ac:dyDescent="0.25">
      <c r="A49" s="41" t="s">
        <v>270</v>
      </c>
      <c r="B49" s="273"/>
      <c r="C49" s="275"/>
      <c r="D49" s="275"/>
      <c r="E49" s="274"/>
      <c r="F49" s="41"/>
      <c r="G49" s="41"/>
      <c r="H49" s="41"/>
      <c r="I49" s="41"/>
      <c r="J49" s="41"/>
      <c r="O49" s="3" t="str">
        <f>IF(B49=0,"Incomplete","Complete")</f>
        <v>Incomplete</v>
      </c>
      <c r="S49" s="3" t="str">
        <f>IF(O47="Incomplete","Incomplete",IF(O49="Incomplete","Incomplete","Complete"))</f>
        <v>Incomplete</v>
      </c>
    </row>
    <row r="50" spans="1:19" ht="15" x14ac:dyDescent="0.25">
      <c r="A50" s="48"/>
      <c r="B50" s="47"/>
      <c r="C50" s="47"/>
      <c r="D50" s="47"/>
      <c r="E50" s="50"/>
      <c r="F50" s="48"/>
      <c r="G50" s="48"/>
      <c r="H50" s="48"/>
      <c r="I50" s="48"/>
      <c r="J50" s="42" t="str">
        <f>"Page "&amp;J51</f>
        <v>Page 2</v>
      </c>
      <c r="S50" s="3" t="str">
        <f>IF(S13="Incomplete","Incomplete",IF(S22="Incomplete","Incomplete",IF(S30="Incomplete","Incomplete",IF(S49="Incomplete","Incomplete","Complete"))))</f>
        <v>Incomplete</v>
      </c>
    </row>
    <row r="51" spans="1:19" ht="15" x14ac:dyDescent="0.25">
      <c r="A51" s="50"/>
      <c r="B51" s="50"/>
      <c r="C51" s="50"/>
      <c r="D51" s="50"/>
      <c r="E51" s="50"/>
      <c r="F51" s="50"/>
      <c r="G51" s="50"/>
      <c r="H51" s="50"/>
      <c r="I51" s="50"/>
      <c r="J51" s="50">
        <f>'AR1'!I48+1</f>
        <v>2</v>
      </c>
    </row>
  </sheetData>
  <sheetProtection algorithmName="SHA-512" hashValue="e0+TN4FhaqpP3sNHfCZPMP2vz6SyT8ZIN8z5aBpP1z/APgz5yny2Eg3ujXexQVjfKEL9X+wZd5XxnlgG0YkD2w==" saltValue="IPOodKTCZO6G43imcw59bA==" spinCount="100000" sheet="1" objects="1" scenarios="1"/>
  <mergeCells count="45">
    <mergeCell ref="B34:E34"/>
    <mergeCell ref="B35:J35"/>
    <mergeCell ref="B36:D36"/>
    <mergeCell ref="G36:H36"/>
    <mergeCell ref="B37:G37"/>
    <mergeCell ref="B10:D10"/>
    <mergeCell ref="G10:H10"/>
    <mergeCell ref="A1:J1"/>
    <mergeCell ref="A2:J2"/>
    <mergeCell ref="A3:J3"/>
    <mergeCell ref="A6:C6"/>
    <mergeCell ref="B9:J9"/>
    <mergeCell ref="B8:J8"/>
    <mergeCell ref="B49:E49"/>
    <mergeCell ref="B26:E26"/>
    <mergeCell ref="B27:J27"/>
    <mergeCell ref="B28:D28"/>
    <mergeCell ref="G28:H28"/>
    <mergeCell ref="B29:G29"/>
    <mergeCell ref="B47:E47"/>
    <mergeCell ref="A39:J39"/>
    <mergeCell ref="B40:E40"/>
    <mergeCell ref="B42:E42"/>
    <mergeCell ref="B43:J43"/>
    <mergeCell ref="B44:D44"/>
    <mergeCell ref="B41:E41"/>
    <mergeCell ref="A31:J31"/>
    <mergeCell ref="B32:E32"/>
    <mergeCell ref="B33:E33"/>
    <mergeCell ref="G44:H44"/>
    <mergeCell ref="B45:G45"/>
    <mergeCell ref="H11:I11"/>
    <mergeCell ref="B12:G12"/>
    <mergeCell ref="B17:E17"/>
    <mergeCell ref="B11:D11"/>
    <mergeCell ref="B24:E24"/>
    <mergeCell ref="A15:J15"/>
    <mergeCell ref="B16:E16"/>
    <mergeCell ref="B18:E18"/>
    <mergeCell ref="B19:J19"/>
    <mergeCell ref="B20:D20"/>
    <mergeCell ref="G20:H20"/>
    <mergeCell ref="B21:G21"/>
    <mergeCell ref="A23:J23"/>
    <mergeCell ref="B25:E25"/>
  </mergeCells>
  <conditionalFormatting sqref="B9">
    <cfRule type="cellIs" dxfId="141" priority="49" operator="equal">
      <formula>ISBLANK(a)</formula>
    </cfRule>
  </conditionalFormatting>
  <conditionalFormatting sqref="B10">
    <cfRule type="cellIs" dxfId="140" priority="48" operator="equal">
      <formula>ISBLANK(a)</formula>
    </cfRule>
  </conditionalFormatting>
  <conditionalFormatting sqref="G10">
    <cfRule type="cellIs" dxfId="139" priority="47" operator="equal">
      <formula>ISBLANK(a)</formula>
    </cfRule>
  </conditionalFormatting>
  <conditionalFormatting sqref="J10">
    <cfRule type="cellIs" dxfId="138" priority="46" operator="equal">
      <formula>ISBLANK(a)</formula>
    </cfRule>
  </conditionalFormatting>
  <conditionalFormatting sqref="B11">
    <cfRule type="cellIs" dxfId="137" priority="45" operator="equal">
      <formula>ISBLANK(a)</formula>
    </cfRule>
  </conditionalFormatting>
  <conditionalFormatting sqref="B16">
    <cfRule type="cellIs" dxfId="136" priority="43" operator="equal">
      <formula>ISBLANK(a)</formula>
    </cfRule>
  </conditionalFormatting>
  <conditionalFormatting sqref="B18">
    <cfRule type="cellIs" dxfId="135" priority="42" operator="equal">
      <formula>ISBLANK(a)</formula>
    </cfRule>
  </conditionalFormatting>
  <conditionalFormatting sqref="B19">
    <cfRule type="cellIs" dxfId="134" priority="41" operator="equal">
      <formula>ISBLANK(a)</formula>
    </cfRule>
  </conditionalFormatting>
  <conditionalFormatting sqref="B20">
    <cfRule type="cellIs" dxfId="133" priority="40" operator="equal">
      <formula>ISBLANK(a)</formula>
    </cfRule>
  </conditionalFormatting>
  <conditionalFormatting sqref="J28">
    <cfRule type="cellIs" dxfId="132" priority="37" operator="equal">
      <formula>ISBLANK(a)</formula>
    </cfRule>
  </conditionalFormatting>
  <conditionalFormatting sqref="J20">
    <cfRule type="cellIs" dxfId="131" priority="38" operator="equal">
      <formula>ISBLANK(a)</formula>
    </cfRule>
  </conditionalFormatting>
  <conditionalFormatting sqref="B24">
    <cfRule type="cellIs" dxfId="130" priority="36" operator="equal">
      <formula>ISBLANK(a)</formula>
    </cfRule>
  </conditionalFormatting>
  <conditionalFormatting sqref="B26">
    <cfRule type="cellIs" dxfId="129" priority="35" operator="equal">
      <formula>ISBLANK(a)</formula>
    </cfRule>
  </conditionalFormatting>
  <conditionalFormatting sqref="B27">
    <cfRule type="cellIs" dxfId="128" priority="34" operator="equal">
      <formula>ISBLANK(a)</formula>
    </cfRule>
  </conditionalFormatting>
  <conditionalFormatting sqref="B28">
    <cfRule type="cellIs" dxfId="127" priority="33" operator="equal">
      <formula>ISBLANK(a)</formula>
    </cfRule>
  </conditionalFormatting>
  <conditionalFormatting sqref="B21">
    <cfRule type="cellIs" dxfId="126" priority="31" operator="equal">
      <formula>ISBLANK(a)</formula>
    </cfRule>
  </conditionalFormatting>
  <conditionalFormatting sqref="B29">
    <cfRule type="cellIs" dxfId="125" priority="30" operator="equal">
      <formula>ISBLANK(a)</formula>
    </cfRule>
  </conditionalFormatting>
  <conditionalFormatting sqref="B47">
    <cfRule type="cellIs" dxfId="124" priority="29" operator="equal">
      <formula>ISBLANK(a)</formula>
    </cfRule>
  </conditionalFormatting>
  <conditionalFormatting sqref="B49">
    <cfRule type="cellIs" dxfId="123" priority="28" operator="equal">
      <formula>ISBLANK(a)</formula>
    </cfRule>
  </conditionalFormatting>
  <conditionalFormatting sqref="G20">
    <cfRule type="cellIs" dxfId="122" priority="27" operator="equal">
      <formula>ISBLANK(a)</formula>
    </cfRule>
  </conditionalFormatting>
  <conditionalFormatting sqref="G28">
    <cfRule type="cellIs" dxfId="121" priority="26" operator="equal">
      <formula>ISBLANK(a)</formula>
    </cfRule>
  </conditionalFormatting>
  <conditionalFormatting sqref="B8">
    <cfRule type="cellIs" dxfId="120" priority="25" operator="equal">
      <formula>ISBLANK(a)</formula>
    </cfRule>
  </conditionalFormatting>
  <conditionalFormatting sqref="H11">
    <cfRule type="cellIs" dxfId="119" priority="24" operator="equal">
      <formula>ISBLANK(a)</formula>
    </cfRule>
  </conditionalFormatting>
  <conditionalFormatting sqref="B12">
    <cfRule type="cellIs" dxfId="118" priority="23" operator="equal">
      <formula>ISBLANK(a)</formula>
    </cfRule>
  </conditionalFormatting>
  <conditionalFormatting sqref="B17">
    <cfRule type="cellIs" dxfId="117" priority="22" operator="equal">
      <formula>ISBLANK(a)</formula>
    </cfRule>
  </conditionalFormatting>
  <conditionalFormatting sqref="J44">
    <cfRule type="cellIs" dxfId="116" priority="21" operator="equal">
      <formula>ISBLANK(a)</formula>
    </cfRule>
  </conditionalFormatting>
  <conditionalFormatting sqref="B40">
    <cfRule type="cellIs" dxfId="115" priority="20" operator="equal">
      <formula>ISBLANK(a)</formula>
    </cfRule>
  </conditionalFormatting>
  <conditionalFormatting sqref="B42">
    <cfRule type="cellIs" dxfId="114" priority="19" operator="equal">
      <formula>ISBLANK(a)</formula>
    </cfRule>
  </conditionalFormatting>
  <conditionalFormatting sqref="B43">
    <cfRule type="cellIs" dxfId="113" priority="18" operator="equal">
      <formula>ISBLANK(a)</formula>
    </cfRule>
  </conditionalFormatting>
  <conditionalFormatting sqref="B44">
    <cfRule type="cellIs" dxfId="112" priority="17" operator="equal">
      <formula>ISBLANK(a)</formula>
    </cfRule>
  </conditionalFormatting>
  <conditionalFormatting sqref="B45">
    <cfRule type="cellIs" dxfId="111" priority="16" operator="equal">
      <formula>ISBLANK(a)</formula>
    </cfRule>
  </conditionalFormatting>
  <conditionalFormatting sqref="G44">
    <cfRule type="cellIs" dxfId="110" priority="15" operator="equal">
      <formula>ISBLANK(a)</formula>
    </cfRule>
  </conditionalFormatting>
  <conditionalFormatting sqref="B25">
    <cfRule type="cellIs" dxfId="109" priority="14" operator="equal">
      <formula>ISBLANK(a)</formula>
    </cfRule>
  </conditionalFormatting>
  <conditionalFormatting sqref="B41">
    <cfRule type="cellIs" dxfId="108" priority="13" operator="equal">
      <formula>ISBLANK(a)</formula>
    </cfRule>
  </conditionalFormatting>
  <conditionalFormatting sqref="J36">
    <cfRule type="cellIs" dxfId="107" priority="12" operator="equal">
      <formula>ISBLANK(a)</formula>
    </cfRule>
  </conditionalFormatting>
  <conditionalFormatting sqref="B32">
    <cfRule type="cellIs" dxfId="106" priority="11" operator="equal">
      <formula>ISBLANK(a)</formula>
    </cfRule>
  </conditionalFormatting>
  <conditionalFormatting sqref="B34">
    <cfRule type="cellIs" dxfId="105" priority="10" operator="equal">
      <formula>ISBLANK(a)</formula>
    </cfRule>
  </conditionalFormatting>
  <conditionalFormatting sqref="B35">
    <cfRule type="cellIs" dxfId="104" priority="9" operator="equal">
      <formula>ISBLANK(a)</formula>
    </cfRule>
  </conditionalFormatting>
  <conditionalFormatting sqref="B36">
    <cfRule type="cellIs" dxfId="103" priority="8" operator="equal">
      <formula>ISBLANK(a)</formula>
    </cfRule>
  </conditionalFormatting>
  <conditionalFormatting sqref="B37">
    <cfRule type="cellIs" dxfId="102" priority="7" operator="equal">
      <formula>ISBLANK(a)</formula>
    </cfRule>
  </conditionalFormatting>
  <conditionalFormatting sqref="G36">
    <cfRule type="cellIs" dxfId="101" priority="6" operator="equal">
      <formula>ISBLANK(a)</formula>
    </cfRule>
  </conditionalFormatting>
  <conditionalFormatting sqref="B33">
    <cfRule type="cellIs" dxfId="100" priority="5" operator="equal">
      <formula>ISBLANK(a)</formula>
    </cfRule>
  </conditionalFormatting>
  <conditionalFormatting sqref="A15">
    <cfRule type="cellIs" dxfId="99" priority="4" operator="equal">
      <formula>ISBLANK(a)</formula>
    </cfRule>
  </conditionalFormatting>
  <conditionalFormatting sqref="A23">
    <cfRule type="cellIs" dxfId="98" priority="3" operator="equal">
      <formula>ISBLANK(a)</formula>
    </cfRule>
  </conditionalFormatting>
  <conditionalFormatting sqref="A31">
    <cfRule type="cellIs" dxfId="97" priority="2" operator="equal">
      <formula>ISBLANK(a)</formula>
    </cfRule>
  </conditionalFormatting>
  <conditionalFormatting sqref="A39">
    <cfRule type="cellIs" dxfId="96" priority="1" operator="equal">
      <formula>ISBLANK(a)</formula>
    </cfRule>
  </conditionalFormatting>
  <hyperlinks>
    <hyperlink ref="L9" location="TOC" display="Table of Contents" xr:uid="{00000000-0004-0000-0200-000000000000}"/>
  </hyperlinks>
  <pageMargins left="0.7" right="0.7" top="0.75" bottom="0.75" header="0.3" footer="0.3"/>
  <pageSetup scale="88"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'Drop down lists'!$I$1:$I$50</xm:f>
          </x14:formula1>
          <xm:sqref>G10:H10 G20:H20 G28:H28 G44:H44 G36:H36</xm:sqref>
        </x14:dataValidation>
        <x14:dataValidation type="list" allowBlank="1" showInputMessage="1" showErrorMessage="1" xr:uid="{00000000-0002-0000-0200-000001000000}">
          <x14:formula1>
            <xm:f>'Drop down lists'!$K$1:$K$17</xm:f>
          </x14:formula1>
          <xm:sqref>B49:E49</xm:sqref>
        </x14:dataValidation>
        <x14:dataValidation type="list" allowBlank="1" showInputMessage="1" showErrorMessage="1" xr:uid="{00000000-0002-0000-0200-000002000000}">
          <x14:formula1>
            <xm:f>'Drop down lists'!$A$20:$A$27</xm:f>
          </x14:formula1>
          <xm:sqref>B47:E47</xm:sqref>
        </x14:dataValidation>
        <x14:dataValidation type="list" allowBlank="1" showInputMessage="1" showErrorMessage="1" xr:uid="{00000000-0002-0000-0200-000004000000}">
          <x14:formula1>
            <xm:f>'Drop down lists'!$A$41:$A$49</xm:f>
          </x14:formula1>
          <xm:sqref>A15 A23 A31 A39</xm:sqref>
        </x14:dataValidation>
        <x14:dataValidation type="list" allowBlank="1" showInputMessage="1" showErrorMessage="1" xr:uid="{00000000-0002-0000-0200-000003000000}">
          <x14:formula1>
            <xm:f>'Drop down lists'!$M$2:$M$255</xm:f>
          </x14:formula1>
          <xm:sqref>B8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8953F-8A14-48A5-AA8B-31B05D9570F6}">
  <sheetPr codeName="Sheet41">
    <tabColor indexed="22"/>
  </sheetPr>
  <dimension ref="A1:T43"/>
  <sheetViews>
    <sheetView zoomScaleNormal="100" zoomScaleSheetLayoutView="90" workbookViewId="0">
      <selection activeCell="A18" sqref="A18"/>
    </sheetView>
  </sheetViews>
  <sheetFormatPr defaultRowHeight="12.75" x14ac:dyDescent="0.2"/>
  <cols>
    <col min="1" max="17" width="9.33203125" style="3"/>
    <col min="18" max="18" width="9.5" style="3" hidden="1" customWidth="1"/>
    <col min="19" max="20" width="11" style="3" hidden="1" customWidth="1"/>
    <col min="21" max="16384" width="9.33203125" style="3"/>
  </cols>
  <sheetData>
    <row r="1" spans="1:19" ht="15" x14ac:dyDescent="0.25">
      <c r="A1" s="311" t="s">
        <v>125</v>
      </c>
      <c r="B1" s="311"/>
      <c r="C1" s="311"/>
      <c r="D1" s="311"/>
      <c r="E1" s="311"/>
      <c r="F1" s="311"/>
      <c r="G1" s="311"/>
      <c r="H1" s="311"/>
      <c r="I1" s="311"/>
      <c r="J1" s="311"/>
      <c r="K1" s="311"/>
      <c r="L1" s="311"/>
      <c r="M1" s="311"/>
      <c r="N1" s="238" t="s">
        <v>77</v>
      </c>
    </row>
    <row r="2" spans="1:19" ht="15" x14ac:dyDescent="0.25">
      <c r="A2" s="311" t="s">
        <v>255</v>
      </c>
      <c r="B2" s="311"/>
      <c r="C2" s="311"/>
      <c r="D2" s="311"/>
      <c r="E2" s="311"/>
      <c r="F2" s="311"/>
      <c r="G2" s="311"/>
      <c r="H2" s="311"/>
      <c r="I2" s="311"/>
      <c r="J2" s="311"/>
      <c r="K2" s="311"/>
      <c r="L2" s="311"/>
      <c r="M2" s="311"/>
      <c r="N2" s="238" t="str">
        <f>"Annual Report Page "&amp;M71</f>
        <v xml:space="preserve">Annual Report Page </v>
      </c>
    </row>
    <row r="3" spans="1:19" x14ac:dyDescent="0.2">
      <c r="A3" s="312">
        <f>'AR1'!B12</f>
        <v>0</v>
      </c>
      <c r="B3" s="312"/>
      <c r="C3" s="312"/>
      <c r="D3" s="312"/>
      <c r="E3" s="312"/>
      <c r="F3" s="312"/>
      <c r="G3" s="312"/>
      <c r="H3" s="312"/>
      <c r="I3" s="312"/>
      <c r="J3" s="312"/>
      <c r="K3" s="312"/>
      <c r="L3" s="312"/>
      <c r="M3" s="312"/>
    </row>
    <row r="4" spans="1:19" ht="13.5" thickBot="1" x14ac:dyDescent="0.25"/>
    <row r="5" spans="1:19" ht="13.5" thickBot="1" x14ac:dyDescent="0.25">
      <c r="A5" s="313" t="s">
        <v>574</v>
      </c>
      <c r="B5" s="314"/>
      <c r="C5" s="314"/>
      <c r="D5" s="314"/>
      <c r="E5" s="314"/>
      <c r="F5" s="314"/>
      <c r="G5" s="314"/>
      <c r="H5" s="314"/>
      <c r="I5" s="314"/>
      <c r="J5" s="314"/>
      <c r="K5" s="314"/>
      <c r="L5" s="314"/>
      <c r="M5" s="315"/>
    </row>
    <row r="7" spans="1:19" x14ac:dyDescent="0.2">
      <c r="A7" s="239"/>
      <c r="B7" s="305" t="s">
        <v>575</v>
      </c>
      <c r="C7" s="306"/>
      <c r="D7" s="306"/>
      <c r="E7" s="306"/>
      <c r="F7" s="306"/>
      <c r="G7" s="306"/>
      <c r="H7" s="306"/>
      <c r="I7" s="306"/>
      <c r="J7" s="306"/>
      <c r="K7" s="306"/>
      <c r="L7" s="306"/>
      <c r="M7" s="307"/>
      <c r="R7" s="3" t="str">
        <f>IF(A7=0,"Incomplete","Complete")</f>
        <v>Incomplete</v>
      </c>
      <c r="S7" s="3" t="str">
        <f>IF(B10=0,"Incomplete","Complete")</f>
        <v>Incomplete</v>
      </c>
    </row>
    <row r="8" spans="1:19" x14ac:dyDescent="0.2">
      <c r="B8" s="316"/>
      <c r="C8" s="317"/>
      <c r="D8" s="317"/>
      <c r="E8" s="317"/>
      <c r="F8" s="317"/>
      <c r="G8" s="317"/>
      <c r="H8" s="317"/>
      <c r="I8" s="317"/>
      <c r="J8" s="317"/>
      <c r="K8" s="317"/>
      <c r="L8" s="317"/>
      <c r="M8" s="318"/>
    </row>
    <row r="9" spans="1:19" x14ac:dyDescent="0.2">
      <c r="B9" s="308" t="s">
        <v>576</v>
      </c>
      <c r="C9" s="309"/>
      <c r="D9" s="309"/>
      <c r="E9" s="309"/>
      <c r="F9" s="309"/>
      <c r="G9" s="309"/>
      <c r="H9" s="309"/>
      <c r="I9" s="309"/>
      <c r="J9" s="309"/>
      <c r="K9" s="309"/>
      <c r="L9" s="309"/>
      <c r="M9" s="310"/>
    </row>
    <row r="10" spans="1:19" x14ac:dyDescent="0.2">
      <c r="B10" s="296"/>
      <c r="C10" s="297"/>
      <c r="D10" s="298"/>
      <c r="E10" s="298"/>
      <c r="F10" s="298"/>
      <c r="G10" s="298"/>
      <c r="H10" s="298"/>
      <c r="I10" s="298"/>
      <c r="J10" s="298"/>
      <c r="K10" s="298"/>
      <c r="L10" s="298"/>
      <c r="M10" s="299"/>
    </row>
    <row r="11" spans="1:19" x14ac:dyDescent="0.2">
      <c r="B11" s="300"/>
      <c r="C11" s="297"/>
      <c r="D11" s="297"/>
      <c r="E11" s="297"/>
      <c r="F11" s="297"/>
      <c r="G11" s="297"/>
      <c r="H11" s="297"/>
      <c r="I11" s="297"/>
      <c r="J11" s="297"/>
      <c r="K11" s="297"/>
      <c r="L11" s="297"/>
      <c r="M11" s="301"/>
    </row>
    <row r="12" spans="1:19" x14ac:dyDescent="0.2">
      <c r="B12" s="300"/>
      <c r="C12" s="297"/>
      <c r="D12" s="297"/>
      <c r="E12" s="297"/>
      <c r="F12" s="297"/>
      <c r="G12" s="297"/>
      <c r="H12" s="297"/>
      <c r="I12" s="297"/>
      <c r="J12" s="297"/>
      <c r="K12" s="297"/>
      <c r="L12" s="297"/>
      <c r="M12" s="301"/>
    </row>
    <row r="13" spans="1:19" x14ac:dyDescent="0.2">
      <c r="B13" s="300"/>
      <c r="C13" s="297"/>
      <c r="D13" s="297"/>
      <c r="E13" s="297"/>
      <c r="F13" s="297"/>
      <c r="G13" s="297"/>
      <c r="H13" s="297"/>
      <c r="I13" s="297"/>
      <c r="J13" s="297"/>
      <c r="K13" s="297"/>
      <c r="L13" s="297"/>
      <c r="M13" s="301"/>
    </row>
    <row r="14" spans="1:19" x14ac:dyDescent="0.2">
      <c r="B14" s="302"/>
      <c r="C14" s="303"/>
      <c r="D14" s="303"/>
      <c r="E14" s="303"/>
      <c r="F14" s="303"/>
      <c r="G14" s="303"/>
      <c r="H14" s="303"/>
      <c r="I14" s="303"/>
      <c r="J14" s="303"/>
      <c r="K14" s="303"/>
      <c r="L14" s="303"/>
      <c r="M14" s="304"/>
    </row>
    <row r="18" spans="1:20" x14ac:dyDescent="0.2">
      <c r="A18" s="239"/>
      <c r="B18" s="305" t="s">
        <v>577</v>
      </c>
      <c r="C18" s="306"/>
      <c r="D18" s="306"/>
      <c r="E18" s="306"/>
      <c r="F18" s="306"/>
      <c r="G18" s="306"/>
      <c r="H18" s="306"/>
      <c r="I18" s="306"/>
      <c r="J18" s="306"/>
      <c r="K18" s="306"/>
      <c r="L18" s="306"/>
      <c r="M18" s="307"/>
    </row>
    <row r="19" spans="1:20" x14ac:dyDescent="0.2">
      <c r="B19" s="308" t="s">
        <v>576</v>
      </c>
      <c r="C19" s="309"/>
      <c r="D19" s="309"/>
      <c r="E19" s="309"/>
      <c r="F19" s="309"/>
      <c r="G19" s="309"/>
      <c r="H19" s="309"/>
      <c r="I19" s="309"/>
      <c r="J19" s="309"/>
      <c r="K19" s="309"/>
      <c r="L19" s="309"/>
      <c r="M19" s="310"/>
      <c r="R19" s="3" t="str">
        <f>IF(A18=0,"Incomplete","Complete")</f>
        <v>Incomplete</v>
      </c>
      <c r="S19" s="3" t="str">
        <f>IF(B20=0,"Incomplete","Complete")</f>
        <v>Incomplete</v>
      </c>
      <c r="T19" s="3" t="str">
        <f>IF(S7=0,"Incomplete",IF(S19="Incomplete","Incomplete","Complete"))</f>
        <v>Incomplete</v>
      </c>
    </row>
    <row r="20" spans="1:20" x14ac:dyDescent="0.2">
      <c r="B20" s="300"/>
      <c r="C20" s="297"/>
      <c r="D20" s="297"/>
      <c r="E20" s="297"/>
      <c r="F20" s="297"/>
      <c r="G20" s="297"/>
      <c r="H20" s="297"/>
      <c r="I20" s="297"/>
      <c r="J20" s="297"/>
      <c r="K20" s="297"/>
      <c r="L20" s="297"/>
      <c r="M20" s="301"/>
    </row>
    <row r="21" spans="1:20" x14ac:dyDescent="0.2">
      <c r="B21" s="300"/>
      <c r="C21" s="297"/>
      <c r="D21" s="297"/>
      <c r="E21" s="297"/>
      <c r="F21" s="297"/>
      <c r="G21" s="297"/>
      <c r="H21" s="297"/>
      <c r="I21" s="297"/>
      <c r="J21" s="297"/>
      <c r="K21" s="297"/>
      <c r="L21" s="297"/>
      <c r="M21" s="301"/>
    </row>
    <row r="22" spans="1:20" x14ac:dyDescent="0.2">
      <c r="B22" s="300"/>
      <c r="C22" s="297"/>
      <c r="D22" s="297"/>
      <c r="E22" s="297"/>
      <c r="F22" s="297"/>
      <c r="G22" s="297"/>
      <c r="H22" s="297"/>
      <c r="I22" s="297"/>
      <c r="J22" s="297"/>
      <c r="K22" s="297"/>
      <c r="L22" s="297"/>
      <c r="M22" s="301"/>
    </row>
    <row r="23" spans="1:20" x14ac:dyDescent="0.2">
      <c r="B23" s="300"/>
      <c r="C23" s="297"/>
      <c r="D23" s="297"/>
      <c r="E23" s="297"/>
      <c r="F23" s="297"/>
      <c r="G23" s="297"/>
      <c r="H23" s="297"/>
      <c r="I23" s="297"/>
      <c r="J23" s="297"/>
      <c r="K23" s="297"/>
      <c r="L23" s="297"/>
      <c r="M23" s="301"/>
    </row>
    <row r="24" spans="1:20" x14ac:dyDescent="0.2">
      <c r="B24" s="302"/>
      <c r="C24" s="303"/>
      <c r="D24" s="303"/>
      <c r="E24" s="303"/>
      <c r="F24" s="303"/>
      <c r="G24" s="303"/>
      <c r="H24" s="303"/>
      <c r="I24" s="303"/>
      <c r="J24" s="303"/>
      <c r="K24" s="303"/>
      <c r="L24" s="303"/>
      <c r="M24" s="304"/>
    </row>
    <row r="42" spans="13:13" ht="15" x14ac:dyDescent="0.25">
      <c r="M42" s="42" t="str">
        <f>"Page "&amp;M43</f>
        <v>Page 3</v>
      </c>
    </row>
    <row r="43" spans="13:13" ht="15" x14ac:dyDescent="0.25">
      <c r="M43" s="50">
        <f>'AR2'!J51+1</f>
        <v>3</v>
      </c>
    </row>
  </sheetData>
  <sheetProtection algorithmName="SHA-512" hashValue="gqBdXofnNDxoOIVr7n/Wuy5AnA1va39CaQimm7MV4eVyUNWhcxMr3gsN26Td2zjxlyf2+VcEwAIQ+Kb8nkI0ug==" saltValue="GH7UTx9Sjdo9mSGC1+9Wmg==" spinCount="100000" sheet="1" objects="1" scenarios="1"/>
  <mergeCells count="10">
    <mergeCell ref="B10:M14"/>
    <mergeCell ref="B18:M18"/>
    <mergeCell ref="B19:M19"/>
    <mergeCell ref="B20:M24"/>
    <mergeCell ref="A1:M1"/>
    <mergeCell ref="A2:M2"/>
    <mergeCell ref="A3:M3"/>
    <mergeCell ref="A5:M5"/>
    <mergeCell ref="B7:M8"/>
    <mergeCell ref="B9:M9"/>
  </mergeCells>
  <conditionalFormatting sqref="A7">
    <cfRule type="cellIs" dxfId="95" priority="5" operator="equal">
      <formula>ISBLANK(a)</formula>
    </cfRule>
  </conditionalFormatting>
  <conditionalFormatting sqref="B10">
    <cfRule type="cellIs" dxfId="94" priority="4" operator="equal">
      <formula>ISBLANK(a)</formula>
    </cfRule>
  </conditionalFormatting>
  <conditionalFormatting sqref="B20">
    <cfRule type="cellIs" dxfId="93" priority="2" operator="equal">
      <formula>ISBLANK(a)</formula>
    </cfRule>
  </conditionalFormatting>
  <conditionalFormatting sqref="A18">
    <cfRule type="cellIs" dxfId="92" priority="1" operator="equal">
      <formula>ISBLANK(a)</formula>
    </cfRule>
  </conditionalFormatting>
  <pageMargins left="0.7" right="0.7" top="0.75" bottom="0.75" header="0.3" footer="0.3"/>
  <pageSetup scale="89" orientation="portrait" r:id="rId1"/>
  <colBreaks count="1" manualBreakCount="1">
    <brk id="13"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88704BE7-68C6-4515-BE2F-7FEE95F8573F}">
          <x14:formula1>
            <xm:f>'Drop down lists'!$C$3:$C$5</xm:f>
          </x14:formula1>
          <xm:sqref>A7 A18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2">
    <tabColor indexed="22"/>
  </sheetPr>
  <dimension ref="A1:L59"/>
  <sheetViews>
    <sheetView view="pageBreakPreview" zoomScaleNormal="100" zoomScaleSheetLayoutView="100" workbookViewId="0">
      <selection activeCell="D17" sqref="D17"/>
    </sheetView>
  </sheetViews>
  <sheetFormatPr defaultRowHeight="12.75" x14ac:dyDescent="0.2"/>
  <cols>
    <col min="1" max="1" width="32.6640625" style="51" customWidth="1"/>
    <col min="2" max="2" width="35.33203125" style="51" bestFit="1" customWidth="1"/>
    <col min="3" max="3" width="30.1640625" style="51" bestFit="1" customWidth="1"/>
    <col min="4" max="4" width="18.1640625" style="51" customWidth="1"/>
    <col min="5" max="5" width="20.1640625" style="51" customWidth="1"/>
    <col min="6" max="10" width="11" style="51" hidden="1" customWidth="1"/>
    <col min="11" max="11" width="9.33203125" style="51" customWidth="1"/>
    <col min="12" max="252" width="9.33203125" style="51"/>
    <col min="253" max="253" width="24" style="51" customWidth="1"/>
    <col min="254" max="254" width="20.6640625" style="51" customWidth="1"/>
    <col min="255" max="255" width="19.6640625" style="51" customWidth="1"/>
    <col min="256" max="256" width="18.1640625" style="51" customWidth="1"/>
    <col min="257" max="257" width="20.1640625" style="51" customWidth="1"/>
    <col min="258" max="508" width="9.33203125" style="51"/>
    <col min="509" max="509" width="24" style="51" customWidth="1"/>
    <col min="510" max="510" width="20.6640625" style="51" customWidth="1"/>
    <col min="511" max="511" width="19.6640625" style="51" customWidth="1"/>
    <col min="512" max="512" width="18.1640625" style="51" customWidth="1"/>
    <col min="513" max="513" width="20.1640625" style="51" customWidth="1"/>
    <col min="514" max="764" width="9.33203125" style="51"/>
    <col min="765" max="765" width="24" style="51" customWidth="1"/>
    <col min="766" max="766" width="20.6640625" style="51" customWidth="1"/>
    <col min="767" max="767" width="19.6640625" style="51" customWidth="1"/>
    <col min="768" max="768" width="18.1640625" style="51" customWidth="1"/>
    <col min="769" max="769" width="20.1640625" style="51" customWidth="1"/>
    <col min="770" max="1020" width="9.33203125" style="51"/>
    <col min="1021" max="1021" width="24" style="51" customWidth="1"/>
    <col min="1022" max="1022" width="20.6640625" style="51" customWidth="1"/>
    <col min="1023" max="1023" width="19.6640625" style="51" customWidth="1"/>
    <col min="1024" max="1024" width="18.1640625" style="51" customWidth="1"/>
    <col min="1025" max="1025" width="20.1640625" style="51" customWidth="1"/>
    <col min="1026" max="1276" width="9.33203125" style="51"/>
    <col min="1277" max="1277" width="24" style="51" customWidth="1"/>
    <col min="1278" max="1278" width="20.6640625" style="51" customWidth="1"/>
    <col min="1279" max="1279" width="19.6640625" style="51" customWidth="1"/>
    <col min="1280" max="1280" width="18.1640625" style="51" customWidth="1"/>
    <col min="1281" max="1281" width="20.1640625" style="51" customWidth="1"/>
    <col min="1282" max="1532" width="9.33203125" style="51"/>
    <col min="1533" max="1533" width="24" style="51" customWidth="1"/>
    <col min="1534" max="1534" width="20.6640625" style="51" customWidth="1"/>
    <col min="1535" max="1535" width="19.6640625" style="51" customWidth="1"/>
    <col min="1536" max="1536" width="18.1640625" style="51" customWidth="1"/>
    <col min="1537" max="1537" width="20.1640625" style="51" customWidth="1"/>
    <col min="1538" max="1788" width="9.33203125" style="51"/>
    <col min="1789" max="1789" width="24" style="51" customWidth="1"/>
    <col min="1790" max="1790" width="20.6640625" style="51" customWidth="1"/>
    <col min="1791" max="1791" width="19.6640625" style="51" customWidth="1"/>
    <col min="1792" max="1792" width="18.1640625" style="51" customWidth="1"/>
    <col min="1793" max="1793" width="20.1640625" style="51" customWidth="1"/>
    <col min="1794" max="2044" width="9.33203125" style="51"/>
    <col min="2045" max="2045" width="24" style="51" customWidth="1"/>
    <col min="2046" max="2046" width="20.6640625" style="51" customWidth="1"/>
    <col min="2047" max="2047" width="19.6640625" style="51" customWidth="1"/>
    <col min="2048" max="2048" width="18.1640625" style="51" customWidth="1"/>
    <col min="2049" max="2049" width="20.1640625" style="51" customWidth="1"/>
    <col min="2050" max="2300" width="9.33203125" style="51"/>
    <col min="2301" max="2301" width="24" style="51" customWidth="1"/>
    <col min="2302" max="2302" width="20.6640625" style="51" customWidth="1"/>
    <col min="2303" max="2303" width="19.6640625" style="51" customWidth="1"/>
    <col min="2304" max="2304" width="18.1640625" style="51" customWidth="1"/>
    <col min="2305" max="2305" width="20.1640625" style="51" customWidth="1"/>
    <col min="2306" max="2556" width="9.33203125" style="51"/>
    <col min="2557" max="2557" width="24" style="51" customWidth="1"/>
    <col min="2558" max="2558" width="20.6640625" style="51" customWidth="1"/>
    <col min="2559" max="2559" width="19.6640625" style="51" customWidth="1"/>
    <col min="2560" max="2560" width="18.1640625" style="51" customWidth="1"/>
    <col min="2561" max="2561" width="20.1640625" style="51" customWidth="1"/>
    <col min="2562" max="2812" width="9.33203125" style="51"/>
    <col min="2813" max="2813" width="24" style="51" customWidth="1"/>
    <col min="2814" max="2814" width="20.6640625" style="51" customWidth="1"/>
    <col min="2815" max="2815" width="19.6640625" style="51" customWidth="1"/>
    <col min="2816" max="2816" width="18.1640625" style="51" customWidth="1"/>
    <col min="2817" max="2817" width="20.1640625" style="51" customWidth="1"/>
    <col min="2818" max="3068" width="9.33203125" style="51"/>
    <col min="3069" max="3069" width="24" style="51" customWidth="1"/>
    <col min="3070" max="3070" width="20.6640625" style="51" customWidth="1"/>
    <col min="3071" max="3071" width="19.6640625" style="51" customWidth="1"/>
    <col min="3072" max="3072" width="18.1640625" style="51" customWidth="1"/>
    <col min="3073" max="3073" width="20.1640625" style="51" customWidth="1"/>
    <col min="3074" max="3324" width="9.33203125" style="51"/>
    <col min="3325" max="3325" width="24" style="51" customWidth="1"/>
    <col min="3326" max="3326" width="20.6640625" style="51" customWidth="1"/>
    <col min="3327" max="3327" width="19.6640625" style="51" customWidth="1"/>
    <col min="3328" max="3328" width="18.1640625" style="51" customWidth="1"/>
    <col min="3329" max="3329" width="20.1640625" style="51" customWidth="1"/>
    <col min="3330" max="3580" width="9.33203125" style="51"/>
    <col min="3581" max="3581" width="24" style="51" customWidth="1"/>
    <col min="3582" max="3582" width="20.6640625" style="51" customWidth="1"/>
    <col min="3583" max="3583" width="19.6640625" style="51" customWidth="1"/>
    <col min="3584" max="3584" width="18.1640625" style="51" customWidth="1"/>
    <col min="3585" max="3585" width="20.1640625" style="51" customWidth="1"/>
    <col min="3586" max="3836" width="9.33203125" style="51"/>
    <col min="3837" max="3837" width="24" style="51" customWidth="1"/>
    <col min="3838" max="3838" width="20.6640625" style="51" customWidth="1"/>
    <col min="3839" max="3839" width="19.6640625" style="51" customWidth="1"/>
    <col min="3840" max="3840" width="18.1640625" style="51" customWidth="1"/>
    <col min="3841" max="3841" width="20.1640625" style="51" customWidth="1"/>
    <col min="3842" max="4092" width="9.33203125" style="51"/>
    <col min="4093" max="4093" width="24" style="51" customWidth="1"/>
    <col min="4094" max="4094" width="20.6640625" style="51" customWidth="1"/>
    <col min="4095" max="4095" width="19.6640625" style="51" customWidth="1"/>
    <col min="4096" max="4096" width="18.1640625" style="51" customWidth="1"/>
    <col min="4097" max="4097" width="20.1640625" style="51" customWidth="1"/>
    <col min="4098" max="4348" width="9.33203125" style="51"/>
    <col min="4349" max="4349" width="24" style="51" customWidth="1"/>
    <col min="4350" max="4350" width="20.6640625" style="51" customWidth="1"/>
    <col min="4351" max="4351" width="19.6640625" style="51" customWidth="1"/>
    <col min="4352" max="4352" width="18.1640625" style="51" customWidth="1"/>
    <col min="4353" max="4353" width="20.1640625" style="51" customWidth="1"/>
    <col min="4354" max="4604" width="9.33203125" style="51"/>
    <col min="4605" max="4605" width="24" style="51" customWidth="1"/>
    <col min="4606" max="4606" width="20.6640625" style="51" customWidth="1"/>
    <col min="4607" max="4607" width="19.6640625" style="51" customWidth="1"/>
    <col min="4608" max="4608" width="18.1640625" style="51" customWidth="1"/>
    <col min="4609" max="4609" width="20.1640625" style="51" customWidth="1"/>
    <col min="4610" max="4860" width="9.33203125" style="51"/>
    <col min="4861" max="4861" width="24" style="51" customWidth="1"/>
    <col min="4862" max="4862" width="20.6640625" style="51" customWidth="1"/>
    <col min="4863" max="4863" width="19.6640625" style="51" customWidth="1"/>
    <col min="4864" max="4864" width="18.1640625" style="51" customWidth="1"/>
    <col min="4865" max="4865" width="20.1640625" style="51" customWidth="1"/>
    <col min="4866" max="5116" width="9.33203125" style="51"/>
    <col min="5117" max="5117" width="24" style="51" customWidth="1"/>
    <col min="5118" max="5118" width="20.6640625" style="51" customWidth="1"/>
    <col min="5119" max="5119" width="19.6640625" style="51" customWidth="1"/>
    <col min="5120" max="5120" width="18.1640625" style="51" customWidth="1"/>
    <col min="5121" max="5121" width="20.1640625" style="51" customWidth="1"/>
    <col min="5122" max="5372" width="9.33203125" style="51"/>
    <col min="5373" max="5373" width="24" style="51" customWidth="1"/>
    <col min="5374" max="5374" width="20.6640625" style="51" customWidth="1"/>
    <col min="5375" max="5375" width="19.6640625" style="51" customWidth="1"/>
    <col min="5376" max="5376" width="18.1640625" style="51" customWidth="1"/>
    <col min="5377" max="5377" width="20.1640625" style="51" customWidth="1"/>
    <col min="5378" max="5628" width="9.33203125" style="51"/>
    <col min="5629" max="5629" width="24" style="51" customWidth="1"/>
    <col min="5630" max="5630" width="20.6640625" style="51" customWidth="1"/>
    <col min="5631" max="5631" width="19.6640625" style="51" customWidth="1"/>
    <col min="5632" max="5632" width="18.1640625" style="51" customWidth="1"/>
    <col min="5633" max="5633" width="20.1640625" style="51" customWidth="1"/>
    <col min="5634" max="5884" width="9.33203125" style="51"/>
    <col min="5885" max="5885" width="24" style="51" customWidth="1"/>
    <col min="5886" max="5886" width="20.6640625" style="51" customWidth="1"/>
    <col min="5887" max="5887" width="19.6640625" style="51" customWidth="1"/>
    <col min="5888" max="5888" width="18.1640625" style="51" customWidth="1"/>
    <col min="5889" max="5889" width="20.1640625" style="51" customWidth="1"/>
    <col min="5890" max="6140" width="9.33203125" style="51"/>
    <col min="6141" max="6141" width="24" style="51" customWidth="1"/>
    <col min="6142" max="6142" width="20.6640625" style="51" customWidth="1"/>
    <col min="6143" max="6143" width="19.6640625" style="51" customWidth="1"/>
    <col min="6144" max="6144" width="18.1640625" style="51" customWidth="1"/>
    <col min="6145" max="6145" width="20.1640625" style="51" customWidth="1"/>
    <col min="6146" max="6396" width="9.33203125" style="51"/>
    <col min="6397" max="6397" width="24" style="51" customWidth="1"/>
    <col min="6398" max="6398" width="20.6640625" style="51" customWidth="1"/>
    <col min="6399" max="6399" width="19.6640625" style="51" customWidth="1"/>
    <col min="6400" max="6400" width="18.1640625" style="51" customWidth="1"/>
    <col min="6401" max="6401" width="20.1640625" style="51" customWidth="1"/>
    <col min="6402" max="6652" width="9.33203125" style="51"/>
    <col min="6653" max="6653" width="24" style="51" customWidth="1"/>
    <col min="6654" max="6654" width="20.6640625" style="51" customWidth="1"/>
    <col min="6655" max="6655" width="19.6640625" style="51" customWidth="1"/>
    <col min="6656" max="6656" width="18.1640625" style="51" customWidth="1"/>
    <col min="6657" max="6657" width="20.1640625" style="51" customWidth="1"/>
    <col min="6658" max="6908" width="9.33203125" style="51"/>
    <col min="6909" max="6909" width="24" style="51" customWidth="1"/>
    <col min="6910" max="6910" width="20.6640625" style="51" customWidth="1"/>
    <col min="6911" max="6911" width="19.6640625" style="51" customWidth="1"/>
    <col min="6912" max="6912" width="18.1640625" style="51" customWidth="1"/>
    <col min="6913" max="6913" width="20.1640625" style="51" customWidth="1"/>
    <col min="6914" max="7164" width="9.33203125" style="51"/>
    <col min="7165" max="7165" width="24" style="51" customWidth="1"/>
    <col min="7166" max="7166" width="20.6640625" style="51" customWidth="1"/>
    <col min="7167" max="7167" width="19.6640625" style="51" customWidth="1"/>
    <col min="7168" max="7168" width="18.1640625" style="51" customWidth="1"/>
    <col min="7169" max="7169" width="20.1640625" style="51" customWidth="1"/>
    <col min="7170" max="7420" width="9.33203125" style="51"/>
    <col min="7421" max="7421" width="24" style="51" customWidth="1"/>
    <col min="7422" max="7422" width="20.6640625" style="51" customWidth="1"/>
    <col min="7423" max="7423" width="19.6640625" style="51" customWidth="1"/>
    <col min="7424" max="7424" width="18.1640625" style="51" customWidth="1"/>
    <col min="7425" max="7425" width="20.1640625" style="51" customWidth="1"/>
    <col min="7426" max="7676" width="9.33203125" style="51"/>
    <col min="7677" max="7677" width="24" style="51" customWidth="1"/>
    <col min="7678" max="7678" width="20.6640625" style="51" customWidth="1"/>
    <col min="7679" max="7679" width="19.6640625" style="51" customWidth="1"/>
    <col min="7680" max="7680" width="18.1640625" style="51" customWidth="1"/>
    <col min="7681" max="7681" width="20.1640625" style="51" customWidth="1"/>
    <col min="7682" max="7932" width="9.33203125" style="51"/>
    <col min="7933" max="7933" width="24" style="51" customWidth="1"/>
    <col min="7934" max="7934" width="20.6640625" style="51" customWidth="1"/>
    <col min="7935" max="7935" width="19.6640625" style="51" customWidth="1"/>
    <col min="7936" max="7936" width="18.1640625" style="51" customWidth="1"/>
    <col min="7937" max="7937" width="20.1640625" style="51" customWidth="1"/>
    <col min="7938" max="8188" width="9.33203125" style="51"/>
    <col min="8189" max="8189" width="24" style="51" customWidth="1"/>
    <col min="8190" max="8190" width="20.6640625" style="51" customWidth="1"/>
    <col min="8191" max="8191" width="19.6640625" style="51" customWidth="1"/>
    <col min="8192" max="8192" width="18.1640625" style="51" customWidth="1"/>
    <col min="8193" max="8193" width="20.1640625" style="51" customWidth="1"/>
    <col min="8194" max="8444" width="9.33203125" style="51"/>
    <col min="8445" max="8445" width="24" style="51" customWidth="1"/>
    <col min="8446" max="8446" width="20.6640625" style="51" customWidth="1"/>
    <col min="8447" max="8447" width="19.6640625" style="51" customWidth="1"/>
    <col min="8448" max="8448" width="18.1640625" style="51" customWidth="1"/>
    <col min="8449" max="8449" width="20.1640625" style="51" customWidth="1"/>
    <col min="8450" max="8700" width="9.33203125" style="51"/>
    <col min="8701" max="8701" width="24" style="51" customWidth="1"/>
    <col min="8702" max="8702" width="20.6640625" style="51" customWidth="1"/>
    <col min="8703" max="8703" width="19.6640625" style="51" customWidth="1"/>
    <col min="8704" max="8704" width="18.1640625" style="51" customWidth="1"/>
    <col min="8705" max="8705" width="20.1640625" style="51" customWidth="1"/>
    <col min="8706" max="8956" width="9.33203125" style="51"/>
    <col min="8957" max="8957" width="24" style="51" customWidth="1"/>
    <col min="8958" max="8958" width="20.6640625" style="51" customWidth="1"/>
    <col min="8959" max="8959" width="19.6640625" style="51" customWidth="1"/>
    <col min="8960" max="8960" width="18.1640625" style="51" customWidth="1"/>
    <col min="8961" max="8961" width="20.1640625" style="51" customWidth="1"/>
    <col min="8962" max="9212" width="9.33203125" style="51"/>
    <col min="9213" max="9213" width="24" style="51" customWidth="1"/>
    <col min="9214" max="9214" width="20.6640625" style="51" customWidth="1"/>
    <col min="9215" max="9215" width="19.6640625" style="51" customWidth="1"/>
    <col min="9216" max="9216" width="18.1640625" style="51" customWidth="1"/>
    <col min="9217" max="9217" width="20.1640625" style="51" customWidth="1"/>
    <col min="9218" max="9468" width="9.33203125" style="51"/>
    <col min="9469" max="9469" width="24" style="51" customWidth="1"/>
    <col min="9470" max="9470" width="20.6640625" style="51" customWidth="1"/>
    <col min="9471" max="9471" width="19.6640625" style="51" customWidth="1"/>
    <col min="9472" max="9472" width="18.1640625" style="51" customWidth="1"/>
    <col min="9473" max="9473" width="20.1640625" style="51" customWidth="1"/>
    <col min="9474" max="9724" width="9.33203125" style="51"/>
    <col min="9725" max="9725" width="24" style="51" customWidth="1"/>
    <col min="9726" max="9726" width="20.6640625" style="51" customWidth="1"/>
    <col min="9727" max="9727" width="19.6640625" style="51" customWidth="1"/>
    <col min="9728" max="9728" width="18.1640625" style="51" customWidth="1"/>
    <col min="9729" max="9729" width="20.1640625" style="51" customWidth="1"/>
    <col min="9730" max="9980" width="9.33203125" style="51"/>
    <col min="9981" max="9981" width="24" style="51" customWidth="1"/>
    <col min="9982" max="9982" width="20.6640625" style="51" customWidth="1"/>
    <col min="9983" max="9983" width="19.6640625" style="51" customWidth="1"/>
    <col min="9984" max="9984" width="18.1640625" style="51" customWidth="1"/>
    <col min="9985" max="9985" width="20.1640625" style="51" customWidth="1"/>
    <col min="9986" max="10236" width="9.33203125" style="51"/>
    <col min="10237" max="10237" width="24" style="51" customWidth="1"/>
    <col min="10238" max="10238" width="20.6640625" style="51" customWidth="1"/>
    <col min="10239" max="10239" width="19.6640625" style="51" customWidth="1"/>
    <col min="10240" max="10240" width="18.1640625" style="51" customWidth="1"/>
    <col min="10241" max="10241" width="20.1640625" style="51" customWidth="1"/>
    <col min="10242" max="10492" width="9.33203125" style="51"/>
    <col min="10493" max="10493" width="24" style="51" customWidth="1"/>
    <col min="10494" max="10494" width="20.6640625" style="51" customWidth="1"/>
    <col min="10495" max="10495" width="19.6640625" style="51" customWidth="1"/>
    <col min="10496" max="10496" width="18.1640625" style="51" customWidth="1"/>
    <col min="10497" max="10497" width="20.1640625" style="51" customWidth="1"/>
    <col min="10498" max="10748" width="9.33203125" style="51"/>
    <col min="10749" max="10749" width="24" style="51" customWidth="1"/>
    <col min="10750" max="10750" width="20.6640625" style="51" customWidth="1"/>
    <col min="10751" max="10751" width="19.6640625" style="51" customWidth="1"/>
    <col min="10752" max="10752" width="18.1640625" style="51" customWidth="1"/>
    <col min="10753" max="10753" width="20.1640625" style="51" customWidth="1"/>
    <col min="10754" max="11004" width="9.33203125" style="51"/>
    <col min="11005" max="11005" width="24" style="51" customWidth="1"/>
    <col min="11006" max="11006" width="20.6640625" style="51" customWidth="1"/>
    <col min="11007" max="11007" width="19.6640625" style="51" customWidth="1"/>
    <col min="11008" max="11008" width="18.1640625" style="51" customWidth="1"/>
    <col min="11009" max="11009" width="20.1640625" style="51" customWidth="1"/>
    <col min="11010" max="11260" width="9.33203125" style="51"/>
    <col min="11261" max="11261" width="24" style="51" customWidth="1"/>
    <col min="11262" max="11262" width="20.6640625" style="51" customWidth="1"/>
    <col min="11263" max="11263" width="19.6640625" style="51" customWidth="1"/>
    <col min="11264" max="11264" width="18.1640625" style="51" customWidth="1"/>
    <col min="11265" max="11265" width="20.1640625" style="51" customWidth="1"/>
    <col min="11266" max="11516" width="9.33203125" style="51"/>
    <col min="11517" max="11517" width="24" style="51" customWidth="1"/>
    <col min="11518" max="11518" width="20.6640625" style="51" customWidth="1"/>
    <col min="11519" max="11519" width="19.6640625" style="51" customWidth="1"/>
    <col min="11520" max="11520" width="18.1640625" style="51" customWidth="1"/>
    <col min="11521" max="11521" width="20.1640625" style="51" customWidth="1"/>
    <col min="11522" max="11772" width="9.33203125" style="51"/>
    <col min="11773" max="11773" width="24" style="51" customWidth="1"/>
    <col min="11774" max="11774" width="20.6640625" style="51" customWidth="1"/>
    <col min="11775" max="11775" width="19.6640625" style="51" customWidth="1"/>
    <col min="11776" max="11776" width="18.1640625" style="51" customWidth="1"/>
    <col min="11777" max="11777" width="20.1640625" style="51" customWidth="1"/>
    <col min="11778" max="12028" width="9.33203125" style="51"/>
    <col min="12029" max="12029" width="24" style="51" customWidth="1"/>
    <col min="12030" max="12030" width="20.6640625" style="51" customWidth="1"/>
    <col min="12031" max="12031" width="19.6640625" style="51" customWidth="1"/>
    <col min="12032" max="12032" width="18.1640625" style="51" customWidth="1"/>
    <col min="12033" max="12033" width="20.1640625" style="51" customWidth="1"/>
    <col min="12034" max="12284" width="9.33203125" style="51"/>
    <col min="12285" max="12285" width="24" style="51" customWidth="1"/>
    <col min="12286" max="12286" width="20.6640625" style="51" customWidth="1"/>
    <col min="12287" max="12287" width="19.6640625" style="51" customWidth="1"/>
    <col min="12288" max="12288" width="18.1640625" style="51" customWidth="1"/>
    <col min="12289" max="12289" width="20.1640625" style="51" customWidth="1"/>
    <col min="12290" max="12540" width="9.33203125" style="51"/>
    <col min="12541" max="12541" width="24" style="51" customWidth="1"/>
    <col min="12542" max="12542" width="20.6640625" style="51" customWidth="1"/>
    <col min="12543" max="12543" width="19.6640625" style="51" customWidth="1"/>
    <col min="12544" max="12544" width="18.1640625" style="51" customWidth="1"/>
    <col min="12545" max="12545" width="20.1640625" style="51" customWidth="1"/>
    <col min="12546" max="12796" width="9.33203125" style="51"/>
    <col min="12797" max="12797" width="24" style="51" customWidth="1"/>
    <col min="12798" max="12798" width="20.6640625" style="51" customWidth="1"/>
    <col min="12799" max="12799" width="19.6640625" style="51" customWidth="1"/>
    <col min="12800" max="12800" width="18.1640625" style="51" customWidth="1"/>
    <col min="12801" max="12801" width="20.1640625" style="51" customWidth="1"/>
    <col min="12802" max="13052" width="9.33203125" style="51"/>
    <col min="13053" max="13053" width="24" style="51" customWidth="1"/>
    <col min="13054" max="13054" width="20.6640625" style="51" customWidth="1"/>
    <col min="13055" max="13055" width="19.6640625" style="51" customWidth="1"/>
    <col min="13056" max="13056" width="18.1640625" style="51" customWidth="1"/>
    <col min="13057" max="13057" width="20.1640625" style="51" customWidth="1"/>
    <col min="13058" max="13308" width="9.33203125" style="51"/>
    <col min="13309" max="13309" width="24" style="51" customWidth="1"/>
    <col min="13310" max="13310" width="20.6640625" style="51" customWidth="1"/>
    <col min="13311" max="13311" width="19.6640625" style="51" customWidth="1"/>
    <col min="13312" max="13312" width="18.1640625" style="51" customWidth="1"/>
    <col min="13313" max="13313" width="20.1640625" style="51" customWidth="1"/>
    <col min="13314" max="13564" width="9.33203125" style="51"/>
    <col min="13565" max="13565" width="24" style="51" customWidth="1"/>
    <col min="13566" max="13566" width="20.6640625" style="51" customWidth="1"/>
    <col min="13567" max="13567" width="19.6640625" style="51" customWidth="1"/>
    <col min="13568" max="13568" width="18.1640625" style="51" customWidth="1"/>
    <col min="13569" max="13569" width="20.1640625" style="51" customWidth="1"/>
    <col min="13570" max="13820" width="9.33203125" style="51"/>
    <col min="13821" max="13821" width="24" style="51" customWidth="1"/>
    <col min="13822" max="13822" width="20.6640625" style="51" customWidth="1"/>
    <col min="13823" max="13823" width="19.6640625" style="51" customWidth="1"/>
    <col min="13824" max="13824" width="18.1640625" style="51" customWidth="1"/>
    <col min="13825" max="13825" width="20.1640625" style="51" customWidth="1"/>
    <col min="13826" max="14076" width="9.33203125" style="51"/>
    <col min="14077" max="14077" width="24" style="51" customWidth="1"/>
    <col min="14078" max="14078" width="20.6640625" style="51" customWidth="1"/>
    <col min="14079" max="14079" width="19.6640625" style="51" customWidth="1"/>
    <col min="14080" max="14080" width="18.1640625" style="51" customWidth="1"/>
    <col min="14081" max="14081" width="20.1640625" style="51" customWidth="1"/>
    <col min="14082" max="14332" width="9.33203125" style="51"/>
    <col min="14333" max="14333" width="24" style="51" customWidth="1"/>
    <col min="14334" max="14334" width="20.6640625" style="51" customWidth="1"/>
    <col min="14335" max="14335" width="19.6640625" style="51" customWidth="1"/>
    <col min="14336" max="14336" width="18.1640625" style="51" customWidth="1"/>
    <col min="14337" max="14337" width="20.1640625" style="51" customWidth="1"/>
    <col min="14338" max="14588" width="9.33203125" style="51"/>
    <col min="14589" max="14589" width="24" style="51" customWidth="1"/>
    <col min="14590" max="14590" width="20.6640625" style="51" customWidth="1"/>
    <col min="14591" max="14591" width="19.6640625" style="51" customWidth="1"/>
    <col min="14592" max="14592" width="18.1640625" style="51" customWidth="1"/>
    <col min="14593" max="14593" width="20.1640625" style="51" customWidth="1"/>
    <col min="14594" max="14844" width="9.33203125" style="51"/>
    <col min="14845" max="14845" width="24" style="51" customWidth="1"/>
    <col min="14846" max="14846" width="20.6640625" style="51" customWidth="1"/>
    <col min="14847" max="14847" width="19.6640625" style="51" customWidth="1"/>
    <col min="14848" max="14848" width="18.1640625" style="51" customWidth="1"/>
    <col min="14849" max="14849" width="20.1640625" style="51" customWidth="1"/>
    <col min="14850" max="15100" width="9.33203125" style="51"/>
    <col min="15101" max="15101" width="24" style="51" customWidth="1"/>
    <col min="15102" max="15102" width="20.6640625" style="51" customWidth="1"/>
    <col min="15103" max="15103" width="19.6640625" style="51" customWidth="1"/>
    <col min="15104" max="15104" width="18.1640625" style="51" customWidth="1"/>
    <col min="15105" max="15105" width="20.1640625" style="51" customWidth="1"/>
    <col min="15106" max="15356" width="9.33203125" style="51"/>
    <col min="15357" max="15357" width="24" style="51" customWidth="1"/>
    <col min="15358" max="15358" width="20.6640625" style="51" customWidth="1"/>
    <col min="15359" max="15359" width="19.6640625" style="51" customWidth="1"/>
    <col min="15360" max="15360" width="18.1640625" style="51" customWidth="1"/>
    <col min="15361" max="15361" width="20.1640625" style="51" customWidth="1"/>
    <col min="15362" max="15612" width="9.33203125" style="51"/>
    <col min="15613" max="15613" width="24" style="51" customWidth="1"/>
    <col min="15614" max="15614" width="20.6640625" style="51" customWidth="1"/>
    <col min="15615" max="15615" width="19.6640625" style="51" customWidth="1"/>
    <col min="15616" max="15616" width="18.1640625" style="51" customWidth="1"/>
    <col min="15617" max="15617" width="20.1640625" style="51" customWidth="1"/>
    <col min="15618" max="15868" width="9.33203125" style="51"/>
    <col min="15869" max="15869" width="24" style="51" customWidth="1"/>
    <col min="15870" max="15870" width="20.6640625" style="51" customWidth="1"/>
    <col min="15871" max="15871" width="19.6640625" style="51" customWidth="1"/>
    <col min="15872" max="15872" width="18.1640625" style="51" customWidth="1"/>
    <col min="15873" max="15873" width="20.1640625" style="51" customWidth="1"/>
    <col min="15874" max="16124" width="9.33203125" style="51"/>
    <col min="16125" max="16125" width="24" style="51" customWidth="1"/>
    <col min="16126" max="16126" width="20.6640625" style="51" customWidth="1"/>
    <col min="16127" max="16127" width="19.6640625" style="51" customWidth="1"/>
    <col min="16128" max="16128" width="18.1640625" style="51" customWidth="1"/>
    <col min="16129" max="16129" width="20.1640625" style="51" customWidth="1"/>
    <col min="16130" max="16384" width="9.33203125" style="51"/>
  </cols>
  <sheetData>
    <row r="1" spans="1:10" x14ac:dyDescent="0.2">
      <c r="A1" s="1">
        <f>'AR1'!$B$12</f>
        <v>0</v>
      </c>
      <c r="E1" s="52" t="s">
        <v>76</v>
      </c>
    </row>
    <row r="2" spans="1:10" x14ac:dyDescent="0.2">
      <c r="A2" s="51" t="s">
        <v>573</v>
      </c>
      <c r="E2" s="52" t="str">
        <f>"Annual Report Page "&amp;D54</f>
        <v>Annual Report Page 4</v>
      </c>
    </row>
    <row r="3" spans="1:10" x14ac:dyDescent="0.2">
      <c r="A3" s="51" t="s">
        <v>287</v>
      </c>
    </row>
    <row r="4" spans="1:10" x14ac:dyDescent="0.2">
      <c r="A4" s="51" t="str">
        <f>IF('AR1'!B19="","",'AR1'!B19)</f>
        <v>12/31/20</v>
      </c>
    </row>
    <row r="6" spans="1:10" ht="13.5" thickBot="1" x14ac:dyDescent="0.25">
      <c r="A6" s="53"/>
    </row>
    <row r="7" spans="1:10" ht="13.5" thickBot="1" x14ac:dyDescent="0.25">
      <c r="A7" s="321" t="s">
        <v>280</v>
      </c>
      <c r="B7" s="322"/>
      <c r="C7" s="322"/>
      <c r="D7" s="323"/>
      <c r="E7" s="12" t="s">
        <v>74</v>
      </c>
    </row>
    <row r="8" spans="1:10" x14ac:dyDescent="0.2">
      <c r="A8" s="54"/>
      <c r="B8" s="55"/>
      <c r="C8" s="55"/>
      <c r="D8" s="55"/>
      <c r="E8" s="55"/>
    </row>
    <row r="9" spans="1:10" x14ac:dyDescent="0.2">
      <c r="A9" s="56"/>
      <c r="B9" s="57" t="s">
        <v>295</v>
      </c>
      <c r="C9" s="57"/>
      <c r="D9" s="58"/>
      <c r="E9" s="58"/>
      <c r="F9" s="51" t="str">
        <f>IF(A9&lt;&gt;"","Complete","Incomplete")</f>
        <v>Incomplete</v>
      </c>
      <c r="J9" s="54"/>
    </row>
    <row r="10" spans="1:10" x14ac:dyDescent="0.2">
      <c r="A10" s="56"/>
      <c r="B10" s="59" t="s">
        <v>297</v>
      </c>
      <c r="C10" s="59"/>
      <c r="D10" s="46"/>
      <c r="E10" s="46"/>
      <c r="F10" s="51" t="str">
        <f t="shared" ref="F10:F22" si="0">IF(A10&lt;&gt;"","Complete","Incomplete")</f>
        <v>Incomplete</v>
      </c>
      <c r="J10" s="54"/>
    </row>
    <row r="11" spans="1:10" x14ac:dyDescent="0.2">
      <c r="A11" s="56"/>
      <c r="B11" s="59" t="s">
        <v>298</v>
      </c>
      <c r="C11" s="59"/>
      <c r="D11" s="46"/>
      <c r="E11" s="46"/>
      <c r="F11" s="51" t="str">
        <f t="shared" si="0"/>
        <v>Incomplete</v>
      </c>
      <c r="J11" s="54"/>
    </row>
    <row r="12" spans="1:10" x14ac:dyDescent="0.2">
      <c r="A12" s="56"/>
      <c r="B12" s="59" t="s">
        <v>299</v>
      </c>
      <c r="C12" s="59"/>
      <c r="D12" s="46"/>
      <c r="E12" s="46"/>
      <c r="F12" s="51" t="str">
        <f t="shared" si="0"/>
        <v>Incomplete</v>
      </c>
      <c r="J12" s="54"/>
    </row>
    <row r="13" spans="1:10" x14ac:dyDescent="0.2">
      <c r="A13" s="56"/>
      <c r="B13" s="60" t="s">
        <v>300</v>
      </c>
      <c r="C13" s="60"/>
      <c r="D13" s="61"/>
      <c r="E13" s="61"/>
      <c r="F13" s="51" t="str">
        <f t="shared" si="0"/>
        <v>Incomplete</v>
      </c>
      <c r="J13" s="54"/>
    </row>
    <row r="14" spans="1:10" x14ac:dyDescent="0.2">
      <c r="A14" s="56"/>
      <c r="B14" s="60" t="s">
        <v>301</v>
      </c>
      <c r="C14" s="60"/>
      <c r="D14" s="61"/>
      <c r="E14" s="61"/>
      <c r="F14" s="51" t="str">
        <f t="shared" si="0"/>
        <v>Incomplete</v>
      </c>
      <c r="J14" s="54"/>
    </row>
    <row r="15" spans="1:10" x14ac:dyDescent="0.2">
      <c r="A15" s="56"/>
      <c r="B15" s="57" t="s">
        <v>302</v>
      </c>
      <c r="C15" s="57"/>
      <c r="D15" s="58"/>
      <c r="E15" s="58"/>
      <c r="F15" s="51" t="str">
        <f t="shared" si="0"/>
        <v>Incomplete</v>
      </c>
      <c r="G15" s="51" t="str">
        <f>IF(F9="Incomplete","Incomplete",IF(F10="Incomplete","Incomplete",IF(F11="Incomplete","Incomplete",IF(F12="Incomplete","Incomplete",IF(F13="Incomplete","Incomplete",IF(F13="Incomplete","Incomplete",IF(F14="Incomplete","Incomplete",IF(F15="Incomplete","Incomplete","Complete"))))))))</f>
        <v>Incomplete</v>
      </c>
      <c r="J15" s="54"/>
    </row>
    <row r="16" spans="1:10" x14ac:dyDescent="0.2">
      <c r="A16" s="56"/>
      <c r="B16" s="62" t="s">
        <v>303</v>
      </c>
      <c r="C16" s="62"/>
      <c r="D16" s="63"/>
      <c r="E16" s="63"/>
      <c r="F16" s="51" t="str">
        <f t="shared" si="0"/>
        <v>Incomplete</v>
      </c>
    </row>
    <row r="17" spans="1:10" x14ac:dyDescent="0.2">
      <c r="A17" s="56"/>
      <c r="B17" s="60" t="s">
        <v>304</v>
      </c>
      <c r="C17" s="60"/>
      <c r="D17" s="61"/>
      <c r="E17" s="61"/>
      <c r="F17" s="51" t="str">
        <f t="shared" si="0"/>
        <v>Incomplete</v>
      </c>
    </row>
    <row r="18" spans="1:10" x14ac:dyDescent="0.2">
      <c r="A18" s="56"/>
      <c r="B18" s="60" t="s">
        <v>305</v>
      </c>
      <c r="C18" s="60"/>
      <c r="D18" s="61"/>
      <c r="E18" s="61"/>
      <c r="F18" s="51" t="str">
        <f t="shared" si="0"/>
        <v>Incomplete</v>
      </c>
    </row>
    <row r="19" spans="1:10" x14ac:dyDescent="0.2">
      <c r="A19" s="56"/>
      <c r="B19" s="54" t="s">
        <v>306</v>
      </c>
      <c r="C19" s="54"/>
      <c r="D19" s="54"/>
      <c r="E19" s="54"/>
      <c r="F19" s="51" t="str">
        <f t="shared" si="0"/>
        <v>Incomplete</v>
      </c>
    </row>
    <row r="20" spans="1:10" x14ac:dyDescent="0.2">
      <c r="A20" s="56"/>
      <c r="B20" s="54" t="s">
        <v>307</v>
      </c>
      <c r="C20" s="54"/>
      <c r="D20" s="54"/>
      <c r="E20" s="54"/>
      <c r="F20" s="51" t="str">
        <f t="shared" si="0"/>
        <v>Incomplete</v>
      </c>
    </row>
    <row r="21" spans="1:10" x14ac:dyDescent="0.2">
      <c r="A21" s="54"/>
      <c r="B21" s="54"/>
      <c r="C21" s="54"/>
      <c r="D21" s="54"/>
      <c r="E21" s="54"/>
    </row>
    <row r="22" spans="1:10" x14ac:dyDescent="0.2">
      <c r="A22" s="56"/>
      <c r="B22" s="54" t="s">
        <v>296</v>
      </c>
      <c r="C22" s="64"/>
      <c r="D22" s="54"/>
      <c r="E22" s="54"/>
      <c r="F22" s="51" t="str">
        <f t="shared" si="0"/>
        <v>Incomplete</v>
      </c>
      <c r="G22" s="51" t="str">
        <f>IF(F16="Incomplete","Incomplete",IF(F17="Incomplete","Incomplete",IF(F18="Incomplete","Incomplete",IF(F19="Incomplete","Incomplete",IF(F20="Incomplete","Incomplete",IF(F20="Incomplete","Incomplete",IF(F22="Incomplete","Incomplete","Complete")))))))</f>
        <v>Incomplete</v>
      </c>
    </row>
    <row r="23" spans="1:10" x14ac:dyDescent="0.2">
      <c r="A23" s="54"/>
      <c r="B23" s="54"/>
      <c r="C23" s="54"/>
      <c r="D23" s="54"/>
      <c r="E23" s="54"/>
    </row>
    <row r="24" spans="1:10" ht="13.5" thickBot="1" x14ac:dyDescent="0.25">
      <c r="A24" s="54"/>
      <c r="B24" s="54"/>
      <c r="C24" s="54"/>
      <c r="D24" s="54"/>
      <c r="E24" s="54"/>
    </row>
    <row r="25" spans="1:10" ht="13.5" thickBot="1" x14ac:dyDescent="0.25">
      <c r="A25" s="321" t="s">
        <v>281</v>
      </c>
      <c r="B25" s="322"/>
      <c r="C25" s="323"/>
      <c r="D25" s="65"/>
      <c r="E25" s="65"/>
    </row>
    <row r="26" spans="1:10" x14ac:dyDescent="0.2">
      <c r="A26" s="320" t="s">
        <v>288</v>
      </c>
      <c r="B26" s="320"/>
      <c r="C26" s="320"/>
      <c r="D26" s="65"/>
      <c r="E26" s="65"/>
    </row>
    <row r="27" spans="1:10" x14ac:dyDescent="0.2">
      <c r="A27" s="66"/>
      <c r="B27" s="67" t="s">
        <v>285</v>
      </c>
      <c r="C27" s="67" t="s">
        <v>286</v>
      </c>
      <c r="D27" s="55"/>
      <c r="E27" s="55"/>
    </row>
    <row r="28" spans="1:10" x14ac:dyDescent="0.2">
      <c r="A28" s="66" t="s">
        <v>44</v>
      </c>
      <c r="B28" s="68"/>
      <c r="C28" s="68"/>
      <c r="D28" s="58"/>
      <c r="E28" s="58"/>
      <c r="F28" s="51" t="str">
        <f>IF(B28&lt;&gt;"","Complete","Incomplete")</f>
        <v>Incomplete</v>
      </c>
      <c r="G28" s="51" t="str">
        <f>IF(C28&lt;&gt;"","Complete","Incomplete")</f>
        <v>Incomplete</v>
      </c>
    </row>
    <row r="29" spans="1:10" x14ac:dyDescent="0.2">
      <c r="A29" s="66" t="s">
        <v>45</v>
      </c>
      <c r="B29" s="68"/>
      <c r="C29" s="68"/>
      <c r="D29" s="46"/>
      <c r="E29" s="46"/>
      <c r="F29" s="51" t="str">
        <f t="shared" ref="F29:F39" si="1">IF(B29&lt;&gt;"","Complete","Incomplete")</f>
        <v>Incomplete</v>
      </c>
      <c r="G29" s="51" t="str">
        <f t="shared" ref="G29:G44" si="2">IF(C29&lt;&gt;"","Complete","Incomplete")</f>
        <v>Incomplete</v>
      </c>
    </row>
    <row r="30" spans="1:10" x14ac:dyDescent="0.2">
      <c r="A30" s="66" t="s">
        <v>46</v>
      </c>
      <c r="B30" s="68"/>
      <c r="C30" s="68"/>
      <c r="D30" s="46"/>
      <c r="E30" s="46"/>
      <c r="F30" s="51" t="str">
        <f t="shared" si="1"/>
        <v>Incomplete</v>
      </c>
      <c r="G30" s="51" t="str">
        <f t="shared" si="2"/>
        <v>Incomplete</v>
      </c>
    </row>
    <row r="31" spans="1:10" x14ac:dyDescent="0.2">
      <c r="A31" s="66" t="s">
        <v>282</v>
      </c>
      <c r="B31" s="68"/>
      <c r="C31" s="68"/>
      <c r="D31" s="46"/>
      <c r="E31" s="46"/>
      <c r="F31" s="51" t="str">
        <f t="shared" si="1"/>
        <v>Incomplete</v>
      </c>
      <c r="G31" s="51" t="str">
        <f t="shared" si="2"/>
        <v>Incomplete</v>
      </c>
    </row>
    <row r="32" spans="1:10" x14ac:dyDescent="0.2">
      <c r="A32" s="66" t="s">
        <v>283</v>
      </c>
      <c r="B32" s="69"/>
      <c r="C32" s="69"/>
      <c r="D32" s="61"/>
      <c r="E32" s="61"/>
      <c r="F32" s="51" t="str">
        <f t="shared" si="1"/>
        <v>Incomplete</v>
      </c>
      <c r="G32" s="51" t="str">
        <f t="shared" si="2"/>
        <v>Incomplete</v>
      </c>
      <c r="H32" s="51" t="str">
        <f>IF(F28="Incomplete","Incomplete",IF(F29="Incomplete","Incomplete",IF(F30="Incomplete","Incomplete",IF(F30="Incomplete","Incomplete",IF(F31="Incomplete","Incomplete",IF(F32="Incomplete","Incomplete","Complete"))))))</f>
        <v>Incomplete</v>
      </c>
      <c r="I32" s="51" t="str">
        <f>IF(G28="Incomplete","Incomplete",IF(G29="Incomplete","Incomplete",IF(G30="Incomplete","Incomplete",IF(G30="Incomplete","Incomplete",IF(G31="Incomplete","Incomplete",IF(G32="Incomplete","Incomplete","Complete"))))))</f>
        <v>Incomplete</v>
      </c>
      <c r="J32" s="51" t="str">
        <f>IF(G15="Incomplete","Incomplete",IF(G22="Incomplete","Incomplete",IF(H32="Incomplete","Incomplete",IF(I32="Incomplete","Incomplete","Complete"))))</f>
        <v>Incomplete</v>
      </c>
    </row>
    <row r="33" spans="1:12" x14ac:dyDescent="0.2">
      <c r="A33" s="70" t="s">
        <v>284</v>
      </c>
      <c r="B33" s="71">
        <f>SUM(B28:B32)</f>
        <v>0</v>
      </c>
      <c r="C33" s="71">
        <f>SUM(C28:C32)</f>
        <v>0</v>
      </c>
      <c r="D33" s="61"/>
      <c r="E33" s="61"/>
    </row>
    <row r="34" spans="1:12" x14ac:dyDescent="0.2">
      <c r="A34" s="72"/>
      <c r="B34" s="73"/>
      <c r="C34" s="73"/>
      <c r="D34" s="61"/>
      <c r="E34" s="61"/>
    </row>
    <row r="35" spans="1:12" x14ac:dyDescent="0.2">
      <c r="A35" s="72"/>
      <c r="B35" s="60"/>
      <c r="C35" s="60"/>
      <c r="D35" s="61"/>
      <c r="E35" s="61"/>
    </row>
    <row r="36" spans="1:12" x14ac:dyDescent="0.2">
      <c r="A36" s="319" t="s">
        <v>289</v>
      </c>
      <c r="B36" s="319"/>
      <c r="C36" s="319"/>
      <c r="D36" s="61"/>
      <c r="E36" s="61"/>
    </row>
    <row r="37" spans="1:12" x14ac:dyDescent="0.2">
      <c r="A37" s="66"/>
      <c r="B37" s="67" t="s">
        <v>99</v>
      </c>
      <c r="C37" s="67" t="s">
        <v>290</v>
      </c>
      <c r="D37" s="61"/>
      <c r="E37" s="61"/>
    </row>
    <row r="38" spans="1:12" x14ac:dyDescent="0.2">
      <c r="A38" s="74" t="s">
        <v>291</v>
      </c>
      <c r="B38" s="68"/>
      <c r="C38" s="68"/>
      <c r="D38" s="58"/>
      <c r="E38" s="58"/>
      <c r="F38" s="51" t="str">
        <f t="shared" si="1"/>
        <v>Incomplete</v>
      </c>
      <c r="G38" s="51" t="str">
        <f t="shared" si="2"/>
        <v>Incomplete</v>
      </c>
    </row>
    <row r="39" spans="1:12" ht="25.5" x14ac:dyDescent="0.2">
      <c r="A39" s="75" t="s">
        <v>292</v>
      </c>
      <c r="B39" s="68"/>
      <c r="C39" s="68"/>
      <c r="D39" s="63"/>
      <c r="E39" s="63"/>
      <c r="F39" s="51" t="str">
        <f t="shared" si="1"/>
        <v>Incomplete</v>
      </c>
      <c r="G39" s="51" t="str">
        <f t="shared" si="2"/>
        <v>Incomplete</v>
      </c>
    </row>
    <row r="40" spans="1:12" x14ac:dyDescent="0.2">
      <c r="A40" s="70" t="s">
        <v>293</v>
      </c>
      <c r="B40" s="71">
        <f>B38+B39</f>
        <v>0</v>
      </c>
      <c r="C40" s="71">
        <f>C38+C39</f>
        <v>0</v>
      </c>
      <c r="D40" s="61"/>
      <c r="E40" s="61"/>
    </row>
    <row r="41" spans="1:12" x14ac:dyDescent="0.2">
      <c r="A41" s="54"/>
      <c r="B41" s="54"/>
      <c r="C41" s="54"/>
      <c r="D41" s="54"/>
      <c r="E41" s="54"/>
    </row>
    <row r="42" spans="1:12" x14ac:dyDescent="0.2">
      <c r="A42" s="54"/>
      <c r="B42" s="54"/>
      <c r="C42" s="54"/>
      <c r="D42" s="54"/>
      <c r="E42" s="54"/>
    </row>
    <row r="43" spans="1:12" ht="15" x14ac:dyDescent="0.2">
      <c r="A43" s="54"/>
      <c r="B43" s="66" t="s">
        <v>513</v>
      </c>
      <c r="C43" s="210">
        <f>C33+C40</f>
        <v>0</v>
      </c>
      <c r="D43" s="68"/>
      <c r="E43" s="54"/>
      <c r="L43" s="229"/>
    </row>
    <row r="44" spans="1:12" ht="15" x14ac:dyDescent="0.2">
      <c r="A44" s="54"/>
      <c r="B44" s="66" t="s">
        <v>294</v>
      </c>
      <c r="C44" s="68"/>
      <c r="D44" s="68"/>
      <c r="G44" s="51" t="str">
        <f t="shared" si="2"/>
        <v>Incomplete</v>
      </c>
      <c r="I44" s="51" t="str">
        <f>IF(F38="Incomplete","Incomplete",IF(G38="Incomplete","Incomplete",IF(F39="Incomplete","Incomplete",IF(F39="Incomplete","Incomplete",IF(G39="Incomplete","Incomplete",IF(G44="Incomplete","Incomplete","Complete"))))))</f>
        <v>Incomplete</v>
      </c>
      <c r="J44" s="76" t="str">
        <f>IF(J32="Incomplete","Incomplete",IF(I44="Incomplete","Incomplete","Complete"))</f>
        <v>Incomplete</v>
      </c>
      <c r="L44" s="229"/>
    </row>
    <row r="45" spans="1:12" x14ac:dyDescent="0.2">
      <c r="A45" s="54"/>
      <c r="B45" s="211" t="s">
        <v>512</v>
      </c>
      <c r="C45" s="68"/>
      <c r="D45" s="68"/>
      <c r="J45" s="76"/>
    </row>
    <row r="46" spans="1:12" x14ac:dyDescent="0.2">
      <c r="A46" s="54"/>
      <c r="B46" s="211" t="s">
        <v>552</v>
      </c>
      <c r="C46" s="231"/>
      <c r="D46" s="230"/>
      <c r="J46" s="76"/>
    </row>
    <row r="47" spans="1:12" x14ac:dyDescent="0.2">
      <c r="A47" s="54"/>
      <c r="B47" s="211" t="s">
        <v>553</v>
      </c>
      <c r="C47" s="231"/>
      <c r="D47" s="230"/>
      <c r="J47" s="76"/>
    </row>
    <row r="48" spans="1:12" ht="25.5" x14ac:dyDescent="0.2">
      <c r="A48" s="54"/>
      <c r="B48" s="211" t="s">
        <v>508</v>
      </c>
      <c r="C48" s="68"/>
      <c r="J48" s="76"/>
    </row>
    <row r="49" spans="1:10" x14ac:dyDescent="0.2">
      <c r="A49" s="54"/>
      <c r="B49" s="211" t="s">
        <v>512</v>
      </c>
      <c r="C49" s="68"/>
      <c r="J49" s="76"/>
    </row>
    <row r="50" spans="1:10" ht="25.5" x14ac:dyDescent="0.2">
      <c r="A50" s="54"/>
      <c r="B50" s="211" t="s">
        <v>509</v>
      </c>
      <c r="C50" s="68"/>
      <c r="J50" s="76"/>
    </row>
    <row r="51" spans="1:10" ht="25.5" x14ac:dyDescent="0.2">
      <c r="A51" s="54"/>
      <c r="B51" s="211" t="s">
        <v>510</v>
      </c>
      <c r="C51" s="68"/>
    </row>
    <row r="52" spans="1:10" x14ac:dyDescent="0.2">
      <c r="A52" s="54"/>
      <c r="B52" s="199"/>
      <c r="C52" s="200"/>
    </row>
    <row r="53" spans="1:10" x14ac:dyDescent="0.2">
      <c r="D53" s="77" t="str">
        <f>"Page "&amp;D54</f>
        <v>Page 4</v>
      </c>
    </row>
    <row r="54" spans="1:10" x14ac:dyDescent="0.2">
      <c r="D54" s="51">
        <f>'AR2-2'!M43+1</f>
        <v>4</v>
      </c>
    </row>
    <row r="56" spans="1:10" ht="15" x14ac:dyDescent="0.2">
      <c r="C56" s="78"/>
    </row>
    <row r="57" spans="1:10" ht="15" x14ac:dyDescent="0.2">
      <c r="C57" s="78"/>
    </row>
    <row r="58" spans="1:10" ht="15" x14ac:dyDescent="0.2">
      <c r="C58" s="78"/>
    </row>
    <row r="59" spans="1:10" ht="15" x14ac:dyDescent="0.2">
      <c r="C59" s="78"/>
    </row>
  </sheetData>
  <sheetProtection algorithmName="SHA-512" hashValue="PVZrZnRAhFIM/MMIiLGyg64mbwXZnWNdw4N1lQul01A8LLK8lMusO+sj1fsIcpKSxJTs+PVCKJNBQmw3w6UH6A==" saltValue="y8H1tiKXAjst6e5K8Gl9BA==" spinCount="100000" sheet="1" selectLockedCells="1"/>
  <mergeCells count="4">
    <mergeCell ref="A36:C36"/>
    <mergeCell ref="A26:C26"/>
    <mergeCell ref="A25:C25"/>
    <mergeCell ref="A7:D7"/>
  </mergeCells>
  <conditionalFormatting sqref="B28:C28">
    <cfRule type="cellIs" dxfId="91" priority="13" operator="equal">
      <formula>ISBLANK(a)</formula>
    </cfRule>
  </conditionalFormatting>
  <conditionalFormatting sqref="B29:C31">
    <cfRule type="cellIs" dxfId="90" priority="10" operator="equal">
      <formula>ISBLANK(a)</formula>
    </cfRule>
  </conditionalFormatting>
  <conditionalFormatting sqref="B32:C32">
    <cfRule type="cellIs" dxfId="89" priority="15" operator="equal">
      <formula>ISBLANK(g)</formula>
    </cfRule>
  </conditionalFormatting>
  <conditionalFormatting sqref="A9">
    <cfRule type="cellIs" dxfId="88" priority="7" operator="equal">
      <formula>ISBLANK(a)</formula>
    </cfRule>
  </conditionalFormatting>
  <conditionalFormatting sqref="B38:C39">
    <cfRule type="cellIs" dxfId="87" priority="9" operator="equal">
      <formula>ISBLANK(a)</formula>
    </cfRule>
  </conditionalFormatting>
  <conditionalFormatting sqref="C44:C50">
    <cfRule type="cellIs" dxfId="86" priority="8" operator="equal">
      <formula>ISBLANK(a)</formula>
    </cfRule>
  </conditionalFormatting>
  <conditionalFormatting sqref="A10:A20">
    <cfRule type="cellIs" dxfId="85" priority="6" operator="equal">
      <formula>ISBLANK(a)</formula>
    </cfRule>
  </conditionalFormatting>
  <conditionalFormatting sqref="A22">
    <cfRule type="cellIs" dxfId="84" priority="5" operator="equal">
      <formula>ISBLANK(a)</formula>
    </cfRule>
  </conditionalFormatting>
  <conditionalFormatting sqref="C51">
    <cfRule type="cellIs" dxfId="83" priority="4" operator="equal">
      <formula>ISBLANK(a)</formula>
    </cfRule>
  </conditionalFormatting>
  <conditionalFormatting sqref="D44">
    <cfRule type="cellIs" dxfId="82" priority="3" operator="equal">
      <formula>ISBLANK(a)</formula>
    </cfRule>
  </conditionalFormatting>
  <conditionalFormatting sqref="D45">
    <cfRule type="cellIs" dxfId="81" priority="2" operator="equal">
      <formula>ISBLANK(a)</formula>
    </cfRule>
  </conditionalFormatting>
  <conditionalFormatting sqref="D43">
    <cfRule type="cellIs" dxfId="80" priority="1" operator="equal">
      <formula>ISBLANK(a)</formula>
    </cfRule>
  </conditionalFormatting>
  <hyperlinks>
    <hyperlink ref="E7" location="TOC" display="Table of Contents" xr:uid="{00000000-0004-0000-0300-000000000000}"/>
  </hyperlinks>
  <pageMargins left="0.7" right="0.7" top="0.75" bottom="0.75" header="0.3" footer="0.3"/>
  <pageSetup scale="92" orientation="portrait" r:id="rId1"/>
  <ignoredErrors>
    <ignoredError sqref="B33:C33"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 down lists'!$C$3:$C$5</xm:f>
          </x14:formula1>
          <xm:sqref>A9:A20 A22</xm:sqref>
        </x14:dataValidation>
        <x14:dataValidation type="list" allowBlank="1" showInputMessage="1" showErrorMessage="1" xr:uid="{14292E93-B58D-45F8-9220-E4EA49AF6038}">
          <x14:formula1>
            <xm:f>'Drop down lists'!$C$9:$C$10</xm:f>
          </x14:formula1>
          <xm:sqref>D43:D45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8">
    <tabColor indexed="22"/>
    <pageSetUpPr fitToPage="1"/>
  </sheetPr>
  <dimension ref="A1:M67"/>
  <sheetViews>
    <sheetView zoomScaleNormal="100" zoomScaleSheetLayoutView="100" workbookViewId="0">
      <selection activeCell="I29" sqref="I29"/>
    </sheetView>
  </sheetViews>
  <sheetFormatPr defaultRowHeight="12.75" x14ac:dyDescent="0.2"/>
  <cols>
    <col min="1" max="1" width="17" style="51" customWidth="1"/>
    <col min="2" max="2" width="12.33203125" style="51" customWidth="1"/>
    <col min="3" max="3" width="16.1640625" style="51" customWidth="1"/>
    <col min="4" max="4" width="12.83203125" style="51" customWidth="1"/>
    <col min="5" max="6" width="15.5" style="51" customWidth="1"/>
    <col min="7" max="7" width="14" style="51" customWidth="1"/>
    <col min="8" max="8" width="16.5" style="51" customWidth="1"/>
    <col min="9" max="11" width="9.33203125" style="51"/>
    <col min="12" max="13" width="10.83203125" style="51" hidden="1" customWidth="1"/>
    <col min="14" max="254" width="9.33203125" style="51"/>
    <col min="255" max="255" width="17" style="51" customWidth="1"/>
    <col min="256" max="510" width="9.33203125" style="51"/>
    <col min="511" max="511" width="17" style="51" customWidth="1"/>
    <col min="512" max="766" width="9.33203125" style="51"/>
    <col min="767" max="767" width="17" style="51" customWidth="1"/>
    <col min="768" max="1022" width="9.33203125" style="51"/>
    <col min="1023" max="1023" width="17" style="51" customWidth="1"/>
    <col min="1024" max="1278" width="9.33203125" style="51"/>
    <col min="1279" max="1279" width="17" style="51" customWidth="1"/>
    <col min="1280" max="1534" width="9.33203125" style="51"/>
    <col min="1535" max="1535" width="17" style="51" customWidth="1"/>
    <col min="1536" max="1790" width="9.33203125" style="51"/>
    <col min="1791" max="1791" width="17" style="51" customWidth="1"/>
    <col min="1792" max="2046" width="9.33203125" style="51"/>
    <col min="2047" max="2047" width="17" style="51" customWidth="1"/>
    <col min="2048" max="2302" width="9.33203125" style="51"/>
    <col min="2303" max="2303" width="17" style="51" customWidth="1"/>
    <col min="2304" max="2558" width="9.33203125" style="51"/>
    <col min="2559" max="2559" width="17" style="51" customWidth="1"/>
    <col min="2560" max="2814" width="9.33203125" style="51"/>
    <col min="2815" max="2815" width="17" style="51" customWidth="1"/>
    <col min="2816" max="3070" width="9.33203125" style="51"/>
    <col min="3071" max="3071" width="17" style="51" customWidth="1"/>
    <col min="3072" max="3326" width="9.33203125" style="51"/>
    <col min="3327" max="3327" width="17" style="51" customWidth="1"/>
    <col min="3328" max="3582" width="9.33203125" style="51"/>
    <col min="3583" max="3583" width="17" style="51" customWidth="1"/>
    <col min="3584" max="3838" width="9.33203125" style="51"/>
    <col min="3839" max="3839" width="17" style="51" customWidth="1"/>
    <col min="3840" max="4094" width="9.33203125" style="51"/>
    <col min="4095" max="4095" width="17" style="51" customWidth="1"/>
    <col min="4096" max="4350" width="9.33203125" style="51"/>
    <col min="4351" max="4351" width="17" style="51" customWidth="1"/>
    <col min="4352" max="4606" width="9.33203125" style="51"/>
    <col min="4607" max="4607" width="17" style="51" customWidth="1"/>
    <col min="4608" max="4862" width="9.33203125" style="51"/>
    <col min="4863" max="4863" width="17" style="51" customWidth="1"/>
    <col min="4864" max="5118" width="9.33203125" style="51"/>
    <col min="5119" max="5119" width="17" style="51" customWidth="1"/>
    <col min="5120" max="5374" width="9.33203125" style="51"/>
    <col min="5375" max="5375" width="17" style="51" customWidth="1"/>
    <col min="5376" max="5630" width="9.33203125" style="51"/>
    <col min="5631" max="5631" width="17" style="51" customWidth="1"/>
    <col min="5632" max="5886" width="9.33203125" style="51"/>
    <col min="5887" max="5887" width="17" style="51" customWidth="1"/>
    <col min="5888" max="6142" width="9.33203125" style="51"/>
    <col min="6143" max="6143" width="17" style="51" customWidth="1"/>
    <col min="6144" max="6398" width="9.33203125" style="51"/>
    <col min="6399" max="6399" width="17" style="51" customWidth="1"/>
    <col min="6400" max="6654" width="9.33203125" style="51"/>
    <col min="6655" max="6655" width="17" style="51" customWidth="1"/>
    <col min="6656" max="6910" width="9.33203125" style="51"/>
    <col min="6911" max="6911" width="17" style="51" customWidth="1"/>
    <col min="6912" max="7166" width="9.33203125" style="51"/>
    <col min="7167" max="7167" width="17" style="51" customWidth="1"/>
    <col min="7168" max="7422" width="9.33203125" style="51"/>
    <col min="7423" max="7423" width="17" style="51" customWidth="1"/>
    <col min="7424" max="7678" width="9.33203125" style="51"/>
    <col min="7679" max="7679" width="17" style="51" customWidth="1"/>
    <col min="7680" max="7934" width="9.33203125" style="51"/>
    <col min="7935" max="7935" width="17" style="51" customWidth="1"/>
    <col min="7936" max="8190" width="9.33203125" style="51"/>
    <col min="8191" max="8191" width="17" style="51" customWidth="1"/>
    <col min="8192" max="8446" width="9.33203125" style="51"/>
    <col min="8447" max="8447" width="17" style="51" customWidth="1"/>
    <col min="8448" max="8702" width="9.33203125" style="51"/>
    <col min="8703" max="8703" width="17" style="51" customWidth="1"/>
    <col min="8704" max="8958" width="9.33203125" style="51"/>
    <col min="8959" max="8959" width="17" style="51" customWidth="1"/>
    <col min="8960" max="9214" width="9.33203125" style="51"/>
    <col min="9215" max="9215" width="17" style="51" customWidth="1"/>
    <col min="9216" max="9470" width="9.33203125" style="51"/>
    <col min="9471" max="9471" width="17" style="51" customWidth="1"/>
    <col min="9472" max="9726" width="9.33203125" style="51"/>
    <col min="9727" max="9727" width="17" style="51" customWidth="1"/>
    <col min="9728" max="9982" width="9.33203125" style="51"/>
    <col min="9983" max="9983" width="17" style="51" customWidth="1"/>
    <col min="9984" max="10238" width="9.33203125" style="51"/>
    <col min="10239" max="10239" width="17" style="51" customWidth="1"/>
    <col min="10240" max="10494" width="9.33203125" style="51"/>
    <col min="10495" max="10495" width="17" style="51" customWidth="1"/>
    <col min="10496" max="10750" width="9.33203125" style="51"/>
    <col min="10751" max="10751" width="17" style="51" customWidth="1"/>
    <col min="10752" max="11006" width="9.33203125" style="51"/>
    <col min="11007" max="11007" width="17" style="51" customWidth="1"/>
    <col min="11008" max="11262" width="9.33203125" style="51"/>
    <col min="11263" max="11263" width="17" style="51" customWidth="1"/>
    <col min="11264" max="11518" width="9.33203125" style="51"/>
    <col min="11519" max="11519" width="17" style="51" customWidth="1"/>
    <col min="11520" max="11774" width="9.33203125" style="51"/>
    <col min="11775" max="11775" width="17" style="51" customWidth="1"/>
    <col min="11776" max="12030" width="9.33203125" style="51"/>
    <col min="12031" max="12031" width="17" style="51" customWidth="1"/>
    <col min="12032" max="12286" width="9.33203125" style="51"/>
    <col min="12287" max="12287" width="17" style="51" customWidth="1"/>
    <col min="12288" max="12542" width="9.33203125" style="51"/>
    <col min="12543" max="12543" width="17" style="51" customWidth="1"/>
    <col min="12544" max="12798" width="9.33203125" style="51"/>
    <col min="12799" max="12799" width="17" style="51" customWidth="1"/>
    <col min="12800" max="13054" width="9.33203125" style="51"/>
    <col min="13055" max="13055" width="17" style="51" customWidth="1"/>
    <col min="13056" max="13310" width="9.33203125" style="51"/>
    <col min="13311" max="13311" width="17" style="51" customWidth="1"/>
    <col min="13312" max="13566" width="9.33203125" style="51"/>
    <col min="13567" max="13567" width="17" style="51" customWidth="1"/>
    <col min="13568" max="13822" width="9.33203125" style="51"/>
    <col min="13823" max="13823" width="17" style="51" customWidth="1"/>
    <col min="13824" max="14078" width="9.33203125" style="51"/>
    <col min="14079" max="14079" width="17" style="51" customWidth="1"/>
    <col min="14080" max="14334" width="9.33203125" style="51"/>
    <col min="14335" max="14335" width="17" style="51" customWidth="1"/>
    <col min="14336" max="14590" width="9.33203125" style="51"/>
    <col min="14591" max="14591" width="17" style="51" customWidth="1"/>
    <col min="14592" max="14846" width="9.33203125" style="51"/>
    <col min="14847" max="14847" width="17" style="51" customWidth="1"/>
    <col min="14848" max="15102" width="9.33203125" style="51"/>
    <col min="15103" max="15103" width="17" style="51" customWidth="1"/>
    <col min="15104" max="15358" width="9.33203125" style="51"/>
    <col min="15359" max="15359" width="17" style="51" customWidth="1"/>
    <col min="15360" max="15614" width="9.33203125" style="51"/>
    <col min="15615" max="15615" width="17" style="51" customWidth="1"/>
    <col min="15616" max="15870" width="9.33203125" style="51"/>
    <col min="15871" max="15871" width="17" style="51" customWidth="1"/>
    <col min="15872" max="16126" width="9.33203125" style="51"/>
    <col min="16127" max="16127" width="17" style="51" customWidth="1"/>
    <col min="16128" max="16384" width="9.33203125" style="51"/>
  </cols>
  <sheetData>
    <row r="1" spans="1:11" x14ac:dyDescent="0.2">
      <c r="A1" s="1">
        <f>'AR1'!$B$12</f>
        <v>0</v>
      </c>
      <c r="J1" s="52" t="s">
        <v>78</v>
      </c>
    </row>
    <row r="2" spans="1:11" x14ac:dyDescent="0.2">
      <c r="A2" s="51" t="s">
        <v>255</v>
      </c>
      <c r="J2" s="52" t="str">
        <f>"Annual Report Page "&amp;I65</f>
        <v>Annual Report Page 5</v>
      </c>
    </row>
    <row r="3" spans="1:11" x14ac:dyDescent="0.2">
      <c r="A3" s="51" t="str">
        <f>A6</f>
        <v>VERIFICATION AND SWORN STATEMENT (INTRASTATE REVENUE ONLY)</v>
      </c>
      <c r="I3" s="83"/>
    </row>
    <row r="4" spans="1:11" x14ac:dyDescent="0.2">
      <c r="A4" s="51" t="str">
        <f>IF('AR1'!B19="","",'AR1'!B19)</f>
        <v>12/31/20</v>
      </c>
      <c r="I4" s="83"/>
    </row>
    <row r="5" spans="1:11" ht="13.5" thickBot="1" x14ac:dyDescent="0.25"/>
    <row r="6" spans="1:11" ht="13.5" thickBot="1" x14ac:dyDescent="0.25">
      <c r="A6" s="321" t="s">
        <v>313</v>
      </c>
      <c r="B6" s="322"/>
      <c r="C6" s="322"/>
      <c r="D6" s="322"/>
      <c r="E6" s="322"/>
      <c r="F6" s="322"/>
      <c r="G6" s="322"/>
      <c r="H6" s="322"/>
      <c r="I6" s="323"/>
    </row>
    <row r="7" spans="1:11" x14ac:dyDescent="0.2">
      <c r="A7" s="84" t="s">
        <v>100</v>
      </c>
      <c r="B7" s="85"/>
      <c r="C7" s="85"/>
      <c r="D7" s="85"/>
      <c r="E7" s="85"/>
      <c r="F7" s="85"/>
    </row>
    <row r="8" spans="1:11" x14ac:dyDescent="0.2">
      <c r="B8" s="86" t="s">
        <v>101</v>
      </c>
      <c r="C8" s="273"/>
      <c r="D8" s="274"/>
      <c r="E8" s="86" t="s">
        <v>102</v>
      </c>
      <c r="F8" s="86"/>
    </row>
    <row r="9" spans="1:11" x14ac:dyDescent="0.2">
      <c r="B9" s="86"/>
      <c r="C9" s="335" t="s">
        <v>103</v>
      </c>
      <c r="D9" s="335"/>
      <c r="E9" s="86"/>
      <c r="F9" s="86"/>
      <c r="K9" s="43" t="s">
        <v>74</v>
      </c>
    </row>
    <row r="10" spans="1:11" x14ac:dyDescent="0.2">
      <c r="A10" s="85"/>
      <c r="B10" s="85" t="s">
        <v>104</v>
      </c>
      <c r="C10" s="85"/>
      <c r="D10" s="85"/>
      <c r="E10" s="273"/>
      <c r="F10" s="275"/>
      <c r="G10" s="274"/>
      <c r="H10" s="85"/>
    </row>
    <row r="11" spans="1:11" x14ac:dyDescent="0.2">
      <c r="A11" s="86"/>
      <c r="B11" s="86" t="s">
        <v>105</v>
      </c>
      <c r="C11" s="86"/>
      <c r="D11" s="85"/>
      <c r="E11" s="273"/>
      <c r="F11" s="275"/>
      <c r="G11" s="274"/>
    </row>
    <row r="12" spans="1:11" x14ac:dyDescent="0.2">
      <c r="B12" s="51" t="s">
        <v>106</v>
      </c>
      <c r="D12" s="330">
        <f>A1</f>
        <v>0</v>
      </c>
      <c r="E12" s="331"/>
      <c r="F12" s="331"/>
      <c r="G12" s="332"/>
    </row>
    <row r="14" spans="1:11" x14ac:dyDescent="0.2">
      <c r="B14" s="337" t="s">
        <v>133</v>
      </c>
      <c r="C14" s="337"/>
      <c r="D14" s="337"/>
      <c r="E14" s="337"/>
      <c r="F14" s="337"/>
      <c r="G14" s="337"/>
      <c r="H14" s="337"/>
      <c r="I14" s="337"/>
    </row>
    <row r="15" spans="1:11" x14ac:dyDescent="0.2">
      <c r="B15" s="337"/>
      <c r="C15" s="337"/>
      <c r="D15" s="337"/>
      <c r="E15" s="337"/>
      <c r="F15" s="337"/>
      <c r="G15" s="337"/>
      <c r="H15" s="337"/>
      <c r="I15" s="337"/>
    </row>
    <row r="18" spans="1:9" x14ac:dyDescent="0.2">
      <c r="B18" s="311" t="s">
        <v>137</v>
      </c>
      <c r="C18" s="311"/>
      <c r="D18" s="87" t="str">
        <f>'AR1'!B19</f>
        <v>12/31/20</v>
      </c>
    </row>
    <row r="19" spans="1:9" x14ac:dyDescent="0.2">
      <c r="B19" s="52"/>
      <c r="C19" s="52"/>
      <c r="D19" s="87"/>
    </row>
    <row r="21" spans="1:9" x14ac:dyDescent="0.2">
      <c r="B21" s="337" t="s">
        <v>135</v>
      </c>
      <c r="C21" s="337"/>
      <c r="D21" s="337"/>
      <c r="E21" s="337"/>
      <c r="F21" s="337"/>
      <c r="G21" s="337"/>
      <c r="H21" s="337"/>
      <c r="I21" s="337"/>
    </row>
    <row r="22" spans="1:9" x14ac:dyDescent="0.2">
      <c r="B22" s="337"/>
      <c r="C22" s="337"/>
      <c r="D22" s="337"/>
      <c r="E22" s="337"/>
      <c r="F22" s="337"/>
      <c r="G22" s="337"/>
      <c r="H22" s="337"/>
      <c r="I22" s="337"/>
    </row>
    <row r="23" spans="1:9" x14ac:dyDescent="0.2">
      <c r="B23" s="337"/>
      <c r="C23" s="337"/>
      <c r="D23" s="337"/>
      <c r="E23" s="337"/>
      <c r="F23" s="337"/>
      <c r="G23" s="337"/>
      <c r="H23" s="337"/>
      <c r="I23" s="337"/>
    </row>
    <row r="24" spans="1:9" x14ac:dyDescent="0.2">
      <c r="B24" s="337"/>
      <c r="C24" s="337"/>
      <c r="D24" s="337"/>
      <c r="E24" s="337"/>
      <c r="F24" s="337"/>
      <c r="G24" s="337"/>
      <c r="H24" s="337"/>
      <c r="I24" s="337"/>
    </row>
    <row r="25" spans="1:9" x14ac:dyDescent="0.2">
      <c r="B25" s="337"/>
      <c r="C25" s="337"/>
      <c r="D25" s="337"/>
      <c r="E25" s="337"/>
      <c r="F25" s="337"/>
      <c r="G25" s="337"/>
      <c r="H25" s="337"/>
      <c r="I25" s="337"/>
    </row>
    <row r="32" spans="1:9" x14ac:dyDescent="0.2">
      <c r="A32" s="76" t="s">
        <v>107</v>
      </c>
      <c r="B32" s="338" t="s">
        <v>224</v>
      </c>
      <c r="C32" s="338"/>
      <c r="D32" s="338"/>
      <c r="E32" s="338"/>
      <c r="F32" s="338"/>
      <c r="G32" s="338"/>
      <c r="H32" s="338"/>
      <c r="I32" s="338"/>
    </row>
    <row r="33" spans="2:13" x14ac:dyDescent="0.2">
      <c r="B33" s="338"/>
      <c r="C33" s="338"/>
      <c r="D33" s="338"/>
      <c r="E33" s="338"/>
      <c r="F33" s="338"/>
      <c r="G33" s="338"/>
      <c r="H33" s="338"/>
      <c r="I33" s="338"/>
    </row>
    <row r="34" spans="2:13" x14ac:dyDescent="0.2">
      <c r="B34" s="338"/>
      <c r="C34" s="338"/>
      <c r="D34" s="338"/>
      <c r="E34" s="338"/>
      <c r="F34" s="338"/>
      <c r="G34" s="338"/>
      <c r="H34" s="338"/>
      <c r="I34" s="338"/>
    </row>
    <row r="38" spans="2:13" x14ac:dyDescent="0.2">
      <c r="D38" s="339" t="s">
        <v>118</v>
      </c>
      <c r="E38" s="339"/>
      <c r="F38" s="339"/>
      <c r="G38" s="339"/>
      <c r="H38" s="339"/>
    </row>
    <row r="39" spans="2:13" x14ac:dyDescent="0.2">
      <c r="E39" s="333"/>
      <c r="F39" s="334"/>
      <c r="G39" s="88"/>
      <c r="H39" s="88"/>
      <c r="L39" s="51" t="str">
        <f>IF(E39&lt;&gt;"","Complete","Incomplete")</f>
        <v>Incomplete</v>
      </c>
    </row>
    <row r="40" spans="2:13" x14ac:dyDescent="0.2">
      <c r="E40" s="311" t="s">
        <v>119</v>
      </c>
      <c r="F40" s="311"/>
      <c r="G40" s="311"/>
    </row>
    <row r="41" spans="2:13" x14ac:dyDescent="0.2">
      <c r="E41" s="333"/>
      <c r="F41" s="334"/>
      <c r="G41" s="340" t="s">
        <v>120</v>
      </c>
      <c r="H41" s="311"/>
      <c r="L41" s="51" t="str">
        <f>IF(E41&lt;&gt;"","Complete","Incomplete")</f>
        <v>Incomplete</v>
      </c>
    </row>
    <row r="42" spans="2:13" x14ac:dyDescent="0.2">
      <c r="E42" s="341" t="s">
        <v>121</v>
      </c>
      <c r="F42" s="341"/>
      <c r="M42" s="51" t="str">
        <f>IF(L39="Incomplete","Incomplete",IF(L41="Incomplete","Incomplete","Complete"))</f>
        <v>Incomplete</v>
      </c>
    </row>
    <row r="43" spans="2:13" x14ac:dyDescent="0.2">
      <c r="E43" s="89"/>
      <c r="F43" s="89"/>
    </row>
    <row r="45" spans="2:13" x14ac:dyDescent="0.2">
      <c r="F45" s="324"/>
      <c r="G45" s="324"/>
      <c r="H45" s="324"/>
      <c r="I45" s="324"/>
    </row>
    <row r="46" spans="2:13" x14ac:dyDescent="0.2">
      <c r="F46" s="325" t="s">
        <v>108</v>
      </c>
      <c r="G46" s="325"/>
      <c r="H46" s="325"/>
      <c r="I46" s="325"/>
    </row>
    <row r="47" spans="2:13" x14ac:dyDescent="0.2">
      <c r="F47" s="55"/>
      <c r="G47" s="55"/>
      <c r="H47" s="55"/>
      <c r="I47" s="55"/>
    </row>
    <row r="48" spans="2:13" x14ac:dyDescent="0.2">
      <c r="F48" s="276"/>
      <c r="G48" s="277"/>
      <c r="H48" s="277"/>
      <c r="I48" s="278"/>
      <c r="L48" s="336" t="e">
        <f>AR_Phone</f>
        <v>#REF!</v>
      </c>
      <c r="M48" s="336"/>
    </row>
    <row r="49" spans="3:9" x14ac:dyDescent="0.2">
      <c r="F49" s="325" t="s">
        <v>109</v>
      </c>
      <c r="G49" s="325"/>
      <c r="H49" s="325"/>
      <c r="I49" s="325"/>
    </row>
    <row r="50" spans="3:9" x14ac:dyDescent="0.2">
      <c r="F50" s="55"/>
      <c r="G50" s="55"/>
      <c r="H50" s="55"/>
      <c r="I50" s="55"/>
    </row>
    <row r="51" spans="3:9" ht="12" customHeight="1" x14ac:dyDescent="0.2">
      <c r="C51" s="79"/>
      <c r="D51" s="311" t="s">
        <v>110</v>
      </c>
      <c r="E51" s="311"/>
      <c r="F51" s="311"/>
      <c r="G51" s="311"/>
      <c r="H51" s="311"/>
      <c r="I51" s="311"/>
    </row>
    <row r="52" spans="3:9" x14ac:dyDescent="0.2">
      <c r="C52" s="79"/>
      <c r="D52" s="311" t="s">
        <v>111</v>
      </c>
      <c r="E52" s="311"/>
      <c r="F52" s="311"/>
      <c r="G52" s="311"/>
      <c r="H52" s="324"/>
      <c r="I52" s="324"/>
    </row>
    <row r="53" spans="3:9" x14ac:dyDescent="0.2">
      <c r="C53" s="79"/>
      <c r="G53" s="55"/>
      <c r="H53" s="325" t="s">
        <v>112</v>
      </c>
      <c r="I53" s="325"/>
    </row>
    <row r="54" spans="3:9" x14ac:dyDescent="0.2">
      <c r="C54" s="79"/>
      <c r="D54" s="51" t="s">
        <v>113</v>
      </c>
      <c r="E54" s="324"/>
      <c r="F54" s="324"/>
      <c r="G54" s="83" t="s">
        <v>114</v>
      </c>
      <c r="H54" s="324"/>
      <c r="I54" s="324"/>
    </row>
    <row r="55" spans="3:9" x14ac:dyDescent="0.2">
      <c r="C55" s="79"/>
      <c r="G55" s="90"/>
      <c r="H55" s="325" t="s">
        <v>136</v>
      </c>
      <c r="I55" s="325"/>
    </row>
    <row r="56" spans="3:9" x14ac:dyDescent="0.2">
      <c r="C56" s="79"/>
    </row>
    <row r="57" spans="3:9" x14ac:dyDescent="0.2">
      <c r="C57" s="79"/>
      <c r="D57" s="311" t="s">
        <v>115</v>
      </c>
      <c r="E57" s="311"/>
      <c r="F57" s="326"/>
      <c r="G57" s="91"/>
      <c r="H57" s="83"/>
    </row>
    <row r="58" spans="3:9" x14ac:dyDescent="0.2">
      <c r="C58" s="79"/>
      <c r="G58" s="55" t="s">
        <v>116</v>
      </c>
      <c r="H58" s="90"/>
    </row>
    <row r="59" spans="3:9" x14ac:dyDescent="0.2">
      <c r="C59" s="79"/>
      <c r="G59" s="55"/>
      <c r="H59" s="90"/>
    </row>
    <row r="60" spans="3:9" x14ac:dyDescent="0.2">
      <c r="C60" s="79"/>
      <c r="E60" s="55"/>
      <c r="F60" s="55"/>
      <c r="G60" s="55"/>
      <c r="H60" s="55"/>
    </row>
    <row r="61" spans="3:9" x14ac:dyDescent="0.2">
      <c r="C61" s="83"/>
      <c r="F61" s="324"/>
      <c r="G61" s="324"/>
      <c r="H61" s="324"/>
      <c r="I61" s="324"/>
    </row>
    <row r="62" spans="3:9" x14ac:dyDescent="0.2">
      <c r="C62" s="83"/>
      <c r="F62" s="325" t="s">
        <v>117</v>
      </c>
      <c r="G62" s="325"/>
      <c r="H62" s="325"/>
      <c r="I62" s="325"/>
    </row>
    <row r="64" spans="3:9" x14ac:dyDescent="0.2">
      <c r="I64" s="77" t="str">
        <f>"Page "&amp;I65</f>
        <v>Page 5</v>
      </c>
    </row>
    <row r="65" spans="1:9" x14ac:dyDescent="0.2">
      <c r="I65" s="51">
        <f>'AR3'!D54+1</f>
        <v>5</v>
      </c>
    </row>
    <row r="67" spans="1:9" x14ac:dyDescent="0.2">
      <c r="A67" s="327" t="s">
        <v>141</v>
      </c>
      <c r="B67" s="328"/>
      <c r="C67" s="328"/>
      <c r="D67" s="328"/>
      <c r="E67" s="328"/>
      <c r="F67" s="328"/>
      <c r="G67" s="328"/>
      <c r="H67" s="328"/>
      <c r="I67" s="329"/>
    </row>
  </sheetData>
  <sheetProtection algorithmName="SHA-512" hashValue="C+uHhh6ZCT9m6inHCE35xfjhW/EzUtzPV9PGQCOcIPy0F+PdW6gtN5vhm34HcDBN0WG/5AZEAf4QcQFrK0hr+Q==" saltValue="YX0JgWDJHFRVRbBAUI6Pcg==" spinCount="100000" sheet="1" objects="1" scenarios="1"/>
  <mergeCells count="32">
    <mergeCell ref="L48:M48"/>
    <mergeCell ref="B14:I15"/>
    <mergeCell ref="B21:I25"/>
    <mergeCell ref="B32:I34"/>
    <mergeCell ref="E39:F39"/>
    <mergeCell ref="D38:H38"/>
    <mergeCell ref="E40:G40"/>
    <mergeCell ref="G41:H41"/>
    <mergeCell ref="E42:F42"/>
    <mergeCell ref="B18:C18"/>
    <mergeCell ref="F48:I48"/>
    <mergeCell ref="A6:I6"/>
    <mergeCell ref="A67:I67"/>
    <mergeCell ref="D12:G12"/>
    <mergeCell ref="E41:F41"/>
    <mergeCell ref="F45:I45"/>
    <mergeCell ref="F46:I46"/>
    <mergeCell ref="H52:I52"/>
    <mergeCell ref="H53:I53"/>
    <mergeCell ref="F61:I61"/>
    <mergeCell ref="F62:I62"/>
    <mergeCell ref="D52:G52"/>
    <mergeCell ref="D51:I51"/>
    <mergeCell ref="C8:D8"/>
    <mergeCell ref="C9:D9"/>
    <mergeCell ref="E10:G10"/>
    <mergeCell ref="E11:G11"/>
    <mergeCell ref="E54:F54"/>
    <mergeCell ref="H54:I54"/>
    <mergeCell ref="H55:I55"/>
    <mergeCell ref="D57:F57"/>
    <mergeCell ref="F49:I49"/>
  </mergeCells>
  <conditionalFormatting sqref="E39">
    <cfRule type="cellIs" dxfId="79" priority="6" operator="equal">
      <formula>ISBLANK(g)</formula>
    </cfRule>
  </conditionalFormatting>
  <conditionalFormatting sqref="E41">
    <cfRule type="cellIs" dxfId="78" priority="5" operator="equal">
      <formula>ISBLANK(g)</formula>
    </cfRule>
  </conditionalFormatting>
  <conditionalFormatting sqref="F48">
    <cfRule type="cellIs" dxfId="77" priority="4" operator="equal">
      <formula>ISBLANK(a)</formula>
    </cfRule>
  </conditionalFormatting>
  <conditionalFormatting sqref="C8">
    <cfRule type="cellIs" dxfId="76" priority="3" operator="equal">
      <formula>ISBLANK(a)</formula>
    </cfRule>
  </conditionalFormatting>
  <conditionalFormatting sqref="E10">
    <cfRule type="cellIs" dxfId="75" priority="2" operator="equal">
      <formula>ISBLANK(a)</formula>
    </cfRule>
  </conditionalFormatting>
  <conditionalFormatting sqref="E11">
    <cfRule type="cellIs" dxfId="74" priority="1" operator="equal">
      <formula>ISBLANK(a)</formula>
    </cfRule>
  </conditionalFormatting>
  <hyperlinks>
    <hyperlink ref="L48:M48" location="AR_Phone" display="phone" xr:uid="{00000000-0004-0000-0500-000000000000}"/>
    <hyperlink ref="K9" location="TOC" display="Table of Contents" xr:uid="{00000000-0004-0000-0500-000001000000}"/>
  </hyperlinks>
  <printOptions horizontalCentered="1" verticalCentered="1"/>
  <pageMargins left="0.2" right="0.2" top="0.25" bottom="0.25" header="0" footer="0"/>
  <pageSetup scale="9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33A3CA5-1B15-483C-AC6D-4A244625BFC4}">
          <x14:formula1>
            <xm:f>'Drop down lists'!$I$1:$I$50</xm:f>
          </x14:formula1>
          <xm:sqref>C8:D8</xm:sqref>
        </x14:dataValidation>
        <x14:dataValidation type="list" allowBlank="1" showInputMessage="1" showErrorMessage="1" xr:uid="{92F96B28-B89C-4DB1-9A75-9128148AD712}">
          <x14:formula1>
            <xm:f>'Drop down lists'!$K$1:$K$17</xm:f>
          </x14:formula1>
          <xm:sqref>E10:G10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9">
    <tabColor indexed="22"/>
    <pageSetUpPr fitToPage="1"/>
  </sheetPr>
  <dimension ref="A1:P69"/>
  <sheetViews>
    <sheetView zoomScaleNormal="100" zoomScaleSheetLayoutView="100" workbookViewId="0">
      <selection activeCell="A3" sqref="A3"/>
    </sheetView>
  </sheetViews>
  <sheetFormatPr defaultRowHeight="12.75" x14ac:dyDescent="0.2"/>
  <cols>
    <col min="1" max="1" width="17.5" style="51" customWidth="1"/>
    <col min="2" max="2" width="13.1640625" style="51" customWidth="1"/>
    <col min="3" max="3" width="14" style="51" customWidth="1"/>
    <col min="4" max="4" width="11.33203125" style="51" customWidth="1"/>
    <col min="5" max="5" width="13.83203125" style="51" customWidth="1"/>
    <col min="6" max="6" width="12.83203125" style="51" customWidth="1"/>
    <col min="7" max="7" width="14.6640625" style="51" customWidth="1"/>
    <col min="8" max="8" width="12.5" style="51" customWidth="1"/>
    <col min="9" max="13" width="9.33203125" style="51"/>
    <col min="14" max="16" width="10.83203125" style="51" hidden="1" customWidth="1"/>
    <col min="17" max="256" width="9.33203125" style="51"/>
    <col min="257" max="257" width="17.5" style="51" customWidth="1"/>
    <col min="258" max="512" width="9.33203125" style="51"/>
    <col min="513" max="513" width="17.5" style="51" customWidth="1"/>
    <col min="514" max="768" width="9.33203125" style="51"/>
    <col min="769" max="769" width="17.5" style="51" customWidth="1"/>
    <col min="770" max="1024" width="9.33203125" style="51"/>
    <col min="1025" max="1025" width="17.5" style="51" customWidth="1"/>
    <col min="1026" max="1280" width="9.33203125" style="51"/>
    <col min="1281" max="1281" width="17.5" style="51" customWidth="1"/>
    <col min="1282" max="1536" width="9.33203125" style="51"/>
    <col min="1537" max="1537" width="17.5" style="51" customWidth="1"/>
    <col min="1538" max="1792" width="9.33203125" style="51"/>
    <col min="1793" max="1793" width="17.5" style="51" customWidth="1"/>
    <col min="1794" max="2048" width="9.33203125" style="51"/>
    <col min="2049" max="2049" width="17.5" style="51" customWidth="1"/>
    <col min="2050" max="2304" width="9.33203125" style="51"/>
    <col min="2305" max="2305" width="17.5" style="51" customWidth="1"/>
    <col min="2306" max="2560" width="9.33203125" style="51"/>
    <col min="2561" max="2561" width="17.5" style="51" customWidth="1"/>
    <col min="2562" max="2816" width="9.33203125" style="51"/>
    <col min="2817" max="2817" width="17.5" style="51" customWidth="1"/>
    <col min="2818" max="3072" width="9.33203125" style="51"/>
    <col min="3073" max="3073" width="17.5" style="51" customWidth="1"/>
    <col min="3074" max="3328" width="9.33203125" style="51"/>
    <col min="3329" max="3329" width="17.5" style="51" customWidth="1"/>
    <col min="3330" max="3584" width="9.33203125" style="51"/>
    <col min="3585" max="3585" width="17.5" style="51" customWidth="1"/>
    <col min="3586" max="3840" width="9.33203125" style="51"/>
    <col min="3841" max="3841" width="17.5" style="51" customWidth="1"/>
    <col min="3842" max="4096" width="9.33203125" style="51"/>
    <col min="4097" max="4097" width="17.5" style="51" customWidth="1"/>
    <col min="4098" max="4352" width="9.33203125" style="51"/>
    <col min="4353" max="4353" width="17.5" style="51" customWidth="1"/>
    <col min="4354" max="4608" width="9.33203125" style="51"/>
    <col min="4609" max="4609" width="17.5" style="51" customWidth="1"/>
    <col min="4610" max="4864" width="9.33203125" style="51"/>
    <col min="4865" max="4865" width="17.5" style="51" customWidth="1"/>
    <col min="4866" max="5120" width="9.33203125" style="51"/>
    <col min="5121" max="5121" width="17.5" style="51" customWidth="1"/>
    <col min="5122" max="5376" width="9.33203125" style="51"/>
    <col min="5377" max="5377" width="17.5" style="51" customWidth="1"/>
    <col min="5378" max="5632" width="9.33203125" style="51"/>
    <col min="5633" max="5633" width="17.5" style="51" customWidth="1"/>
    <col min="5634" max="5888" width="9.33203125" style="51"/>
    <col min="5889" max="5889" width="17.5" style="51" customWidth="1"/>
    <col min="5890" max="6144" width="9.33203125" style="51"/>
    <col min="6145" max="6145" width="17.5" style="51" customWidth="1"/>
    <col min="6146" max="6400" width="9.33203125" style="51"/>
    <col min="6401" max="6401" width="17.5" style="51" customWidth="1"/>
    <col min="6402" max="6656" width="9.33203125" style="51"/>
    <col min="6657" max="6657" width="17.5" style="51" customWidth="1"/>
    <col min="6658" max="6912" width="9.33203125" style="51"/>
    <col min="6913" max="6913" width="17.5" style="51" customWidth="1"/>
    <col min="6914" max="7168" width="9.33203125" style="51"/>
    <col min="7169" max="7169" width="17.5" style="51" customWidth="1"/>
    <col min="7170" max="7424" width="9.33203125" style="51"/>
    <col min="7425" max="7425" width="17.5" style="51" customWidth="1"/>
    <col min="7426" max="7680" width="9.33203125" style="51"/>
    <col min="7681" max="7681" width="17.5" style="51" customWidth="1"/>
    <col min="7682" max="7936" width="9.33203125" style="51"/>
    <col min="7937" max="7937" width="17.5" style="51" customWidth="1"/>
    <col min="7938" max="8192" width="9.33203125" style="51"/>
    <col min="8193" max="8193" width="17.5" style="51" customWidth="1"/>
    <col min="8194" max="8448" width="9.33203125" style="51"/>
    <col min="8449" max="8449" width="17.5" style="51" customWidth="1"/>
    <col min="8450" max="8704" width="9.33203125" style="51"/>
    <col min="8705" max="8705" width="17.5" style="51" customWidth="1"/>
    <col min="8706" max="8960" width="9.33203125" style="51"/>
    <col min="8961" max="8961" width="17.5" style="51" customWidth="1"/>
    <col min="8962" max="9216" width="9.33203125" style="51"/>
    <col min="9217" max="9217" width="17.5" style="51" customWidth="1"/>
    <col min="9218" max="9472" width="9.33203125" style="51"/>
    <col min="9473" max="9473" width="17.5" style="51" customWidth="1"/>
    <col min="9474" max="9728" width="9.33203125" style="51"/>
    <col min="9729" max="9729" width="17.5" style="51" customWidth="1"/>
    <col min="9730" max="9984" width="9.33203125" style="51"/>
    <col min="9985" max="9985" width="17.5" style="51" customWidth="1"/>
    <col min="9986" max="10240" width="9.33203125" style="51"/>
    <col min="10241" max="10241" width="17.5" style="51" customWidth="1"/>
    <col min="10242" max="10496" width="9.33203125" style="51"/>
    <col min="10497" max="10497" width="17.5" style="51" customWidth="1"/>
    <col min="10498" max="10752" width="9.33203125" style="51"/>
    <col min="10753" max="10753" width="17.5" style="51" customWidth="1"/>
    <col min="10754" max="11008" width="9.33203125" style="51"/>
    <col min="11009" max="11009" width="17.5" style="51" customWidth="1"/>
    <col min="11010" max="11264" width="9.33203125" style="51"/>
    <col min="11265" max="11265" width="17.5" style="51" customWidth="1"/>
    <col min="11266" max="11520" width="9.33203125" style="51"/>
    <col min="11521" max="11521" width="17.5" style="51" customWidth="1"/>
    <col min="11522" max="11776" width="9.33203125" style="51"/>
    <col min="11777" max="11777" width="17.5" style="51" customWidth="1"/>
    <col min="11778" max="12032" width="9.33203125" style="51"/>
    <col min="12033" max="12033" width="17.5" style="51" customWidth="1"/>
    <col min="12034" max="12288" width="9.33203125" style="51"/>
    <col min="12289" max="12289" width="17.5" style="51" customWidth="1"/>
    <col min="12290" max="12544" width="9.33203125" style="51"/>
    <col min="12545" max="12545" width="17.5" style="51" customWidth="1"/>
    <col min="12546" max="12800" width="9.33203125" style="51"/>
    <col min="12801" max="12801" width="17.5" style="51" customWidth="1"/>
    <col min="12802" max="13056" width="9.33203125" style="51"/>
    <col min="13057" max="13057" width="17.5" style="51" customWidth="1"/>
    <col min="13058" max="13312" width="9.33203125" style="51"/>
    <col min="13313" max="13313" width="17.5" style="51" customWidth="1"/>
    <col min="13314" max="13568" width="9.33203125" style="51"/>
    <col min="13569" max="13569" width="17.5" style="51" customWidth="1"/>
    <col min="13570" max="13824" width="9.33203125" style="51"/>
    <col min="13825" max="13825" width="17.5" style="51" customWidth="1"/>
    <col min="13826" max="14080" width="9.33203125" style="51"/>
    <col min="14081" max="14081" width="17.5" style="51" customWidth="1"/>
    <col min="14082" max="14336" width="9.33203125" style="51"/>
    <col min="14337" max="14337" width="17.5" style="51" customWidth="1"/>
    <col min="14338" max="14592" width="9.33203125" style="51"/>
    <col min="14593" max="14593" width="17.5" style="51" customWidth="1"/>
    <col min="14594" max="14848" width="9.33203125" style="51"/>
    <col min="14849" max="14849" width="17.5" style="51" customWidth="1"/>
    <col min="14850" max="15104" width="9.33203125" style="51"/>
    <col min="15105" max="15105" width="17.5" style="51" customWidth="1"/>
    <col min="15106" max="15360" width="9.33203125" style="51"/>
    <col min="15361" max="15361" width="17.5" style="51" customWidth="1"/>
    <col min="15362" max="15616" width="9.33203125" style="51"/>
    <col min="15617" max="15617" width="17.5" style="51" customWidth="1"/>
    <col min="15618" max="15872" width="9.33203125" style="51"/>
    <col min="15873" max="15873" width="17.5" style="51" customWidth="1"/>
    <col min="15874" max="16128" width="9.33203125" style="51"/>
    <col min="16129" max="16129" width="17.5" style="51" customWidth="1"/>
    <col min="16130" max="16384" width="9.33203125" style="51"/>
  </cols>
  <sheetData>
    <row r="1" spans="1:15" x14ac:dyDescent="0.2">
      <c r="A1" s="1">
        <f>'AR1'!$B$12</f>
        <v>0</v>
      </c>
      <c r="J1" s="52" t="s">
        <v>80</v>
      </c>
    </row>
    <row r="2" spans="1:15" x14ac:dyDescent="0.2">
      <c r="A2" s="51" t="s">
        <v>255</v>
      </c>
      <c r="J2" s="52" t="str">
        <f>"Annual Report Page "&amp;I66</f>
        <v>Annual Report Page 6</v>
      </c>
    </row>
    <row r="3" spans="1:15" x14ac:dyDescent="0.2">
      <c r="A3" s="51" t="str">
        <f>A6</f>
        <v>VERIFICATION AND SWORN STATEMENT (RESIDENTIAL REVENUE)</v>
      </c>
      <c r="I3" s="83"/>
    </row>
    <row r="4" spans="1:15" x14ac:dyDescent="0.2">
      <c r="A4" s="51" t="str">
        <f>IF('AR1'!B19="","",'AR1'!B19)</f>
        <v>12/31/20</v>
      </c>
      <c r="I4" s="83"/>
    </row>
    <row r="5" spans="1:15" ht="13.5" thickBot="1" x14ac:dyDescent="0.25"/>
    <row r="6" spans="1:15" ht="13.5" thickBot="1" x14ac:dyDescent="0.25">
      <c r="A6" s="321" t="s">
        <v>312</v>
      </c>
      <c r="B6" s="322"/>
      <c r="C6" s="322"/>
      <c r="D6" s="322"/>
      <c r="E6" s="322"/>
      <c r="F6" s="322"/>
      <c r="G6" s="322"/>
      <c r="H6" s="322"/>
      <c r="I6" s="323"/>
    </row>
    <row r="7" spans="1:15" x14ac:dyDescent="0.2">
      <c r="A7" s="84" t="s">
        <v>100</v>
      </c>
      <c r="B7" s="85"/>
      <c r="C7" s="85"/>
      <c r="D7" s="85"/>
      <c r="E7" s="85"/>
      <c r="F7" s="85"/>
    </row>
    <row r="8" spans="1:15" x14ac:dyDescent="0.2">
      <c r="B8" s="86" t="s">
        <v>101</v>
      </c>
      <c r="C8" s="273"/>
      <c r="D8" s="274"/>
      <c r="E8" s="340" t="s">
        <v>102</v>
      </c>
      <c r="F8" s="311"/>
      <c r="G8" s="311"/>
      <c r="N8" s="51" t="str">
        <f>IF(C8&lt;&gt;"","Complete","Incomplete")</f>
        <v>Incomplete</v>
      </c>
    </row>
    <row r="9" spans="1:15" x14ac:dyDescent="0.2">
      <c r="B9" s="86"/>
      <c r="C9" s="335" t="s">
        <v>103</v>
      </c>
      <c r="D9" s="335"/>
      <c r="E9" s="86"/>
      <c r="F9" s="86"/>
      <c r="K9" s="12" t="s">
        <v>74</v>
      </c>
    </row>
    <row r="10" spans="1:15" x14ac:dyDescent="0.2">
      <c r="B10" s="86"/>
      <c r="C10" s="80"/>
      <c r="D10" s="80"/>
      <c r="E10" s="86"/>
      <c r="F10" s="86"/>
    </row>
    <row r="11" spans="1:15" x14ac:dyDescent="0.2">
      <c r="A11" s="85"/>
      <c r="B11" s="344" t="s">
        <v>104</v>
      </c>
      <c r="C11" s="344"/>
      <c r="D11" s="345"/>
      <c r="E11" s="273"/>
      <c r="F11" s="275"/>
      <c r="G11" s="274"/>
      <c r="H11" s="85"/>
      <c r="N11" s="51" t="str">
        <f>IF(E11&lt;&gt;"","Complete","Incomplete")</f>
        <v>Incomplete</v>
      </c>
    </row>
    <row r="12" spans="1:15" x14ac:dyDescent="0.2">
      <c r="A12" s="86"/>
      <c r="B12" s="311" t="s">
        <v>105</v>
      </c>
      <c r="C12" s="311"/>
      <c r="D12" s="343"/>
      <c r="E12" s="273"/>
      <c r="F12" s="275"/>
      <c r="G12" s="274"/>
      <c r="N12" s="51" t="str">
        <f>IF(E12&lt;&gt;"","Complete","Incomplete")</f>
        <v>Incomplete</v>
      </c>
    </row>
    <row r="13" spans="1:15" x14ac:dyDescent="0.2">
      <c r="B13" s="311" t="s">
        <v>106</v>
      </c>
      <c r="C13" s="343"/>
      <c r="D13" s="354">
        <f>A1</f>
        <v>0</v>
      </c>
      <c r="E13" s="355"/>
      <c r="F13" s="355"/>
      <c r="G13" s="356"/>
      <c r="O13" s="51" t="str">
        <f>IF(N8="Incomplete","Incomplete",IF(N11="Incomplete","Incomplete",IF(N12="Incomplete","Incomplete","Complete")))</f>
        <v>Incomplete</v>
      </c>
    </row>
    <row r="14" spans="1:15" x14ac:dyDescent="0.2">
      <c r="D14" s="80"/>
      <c r="E14" s="80"/>
      <c r="F14" s="80"/>
      <c r="G14" s="80"/>
    </row>
    <row r="16" spans="1:15" x14ac:dyDescent="0.2">
      <c r="B16" s="337" t="s">
        <v>133</v>
      </c>
      <c r="C16" s="337"/>
      <c r="D16" s="337"/>
      <c r="E16" s="337"/>
      <c r="F16" s="337"/>
      <c r="G16" s="337"/>
      <c r="H16" s="337"/>
      <c r="I16" s="337"/>
    </row>
    <row r="17" spans="1:9" x14ac:dyDescent="0.2">
      <c r="B17" s="337"/>
      <c r="C17" s="337"/>
      <c r="D17" s="337"/>
      <c r="E17" s="337"/>
      <c r="F17" s="337"/>
      <c r="G17" s="337"/>
      <c r="H17" s="337"/>
      <c r="I17" s="337"/>
    </row>
    <row r="18" spans="1:9" x14ac:dyDescent="0.2">
      <c r="B18" s="92"/>
      <c r="C18" s="92"/>
      <c r="D18" s="92"/>
      <c r="E18" s="92"/>
      <c r="F18" s="92"/>
      <c r="G18" s="92"/>
      <c r="H18" s="92"/>
      <c r="I18" s="92"/>
    </row>
    <row r="20" spans="1:9" x14ac:dyDescent="0.2">
      <c r="B20" s="339" t="s">
        <v>134</v>
      </c>
      <c r="C20" s="339"/>
      <c r="D20" s="87" t="str">
        <f>'AR1'!B19</f>
        <v>12/31/20</v>
      </c>
      <c r="E20" s="86"/>
      <c r="F20" s="86"/>
      <c r="G20" s="86"/>
      <c r="H20" s="86"/>
    </row>
    <row r="21" spans="1:9" x14ac:dyDescent="0.2">
      <c r="B21" s="53"/>
      <c r="C21" s="53"/>
      <c r="D21" s="87"/>
      <c r="E21" s="86"/>
      <c r="F21" s="86"/>
      <c r="G21" s="86"/>
      <c r="H21" s="86"/>
    </row>
    <row r="23" spans="1:9" x14ac:dyDescent="0.2">
      <c r="B23" s="337" t="s">
        <v>135</v>
      </c>
      <c r="C23" s="337"/>
      <c r="D23" s="337"/>
      <c r="E23" s="337"/>
      <c r="F23" s="337"/>
      <c r="G23" s="337"/>
      <c r="H23" s="337"/>
      <c r="I23" s="337"/>
    </row>
    <row r="24" spans="1:9" x14ac:dyDescent="0.2">
      <c r="B24" s="337"/>
      <c r="C24" s="337"/>
      <c r="D24" s="337"/>
      <c r="E24" s="337"/>
      <c r="F24" s="337"/>
      <c r="G24" s="337"/>
      <c r="H24" s="337"/>
      <c r="I24" s="337"/>
    </row>
    <row r="25" spans="1:9" x14ac:dyDescent="0.2">
      <c r="B25" s="337"/>
      <c r="C25" s="337"/>
      <c r="D25" s="337"/>
      <c r="E25" s="337"/>
      <c r="F25" s="337"/>
      <c r="G25" s="337"/>
      <c r="H25" s="337"/>
      <c r="I25" s="337"/>
    </row>
    <row r="26" spans="1:9" x14ac:dyDescent="0.2">
      <c r="B26" s="337"/>
      <c r="C26" s="337"/>
      <c r="D26" s="337"/>
      <c r="E26" s="337"/>
      <c r="F26" s="337"/>
      <c r="G26" s="337"/>
      <c r="H26" s="337"/>
      <c r="I26" s="337"/>
    </row>
    <row r="27" spans="1:9" x14ac:dyDescent="0.2">
      <c r="B27" s="337"/>
      <c r="C27" s="337"/>
      <c r="D27" s="337"/>
      <c r="E27" s="337"/>
      <c r="F27" s="337"/>
      <c r="G27" s="337"/>
      <c r="H27" s="337"/>
      <c r="I27" s="337"/>
    </row>
    <row r="30" spans="1:9" x14ac:dyDescent="0.2">
      <c r="A30" s="76" t="s">
        <v>107</v>
      </c>
      <c r="B30" s="338" t="s">
        <v>223</v>
      </c>
      <c r="C30" s="338"/>
      <c r="D30" s="338"/>
      <c r="E30" s="338"/>
      <c r="F30" s="338"/>
      <c r="G30" s="338"/>
      <c r="H30" s="338"/>
      <c r="I30" s="338"/>
    </row>
    <row r="31" spans="1:9" x14ac:dyDescent="0.2">
      <c r="B31" s="338"/>
      <c r="C31" s="338"/>
      <c r="D31" s="338"/>
      <c r="E31" s="338"/>
      <c r="F31" s="338"/>
      <c r="G31" s="338"/>
      <c r="H31" s="338"/>
      <c r="I31" s="338"/>
    </row>
    <row r="32" spans="1:9" x14ac:dyDescent="0.2">
      <c r="B32" s="338"/>
      <c r="C32" s="338"/>
      <c r="D32" s="338"/>
      <c r="E32" s="338"/>
      <c r="F32" s="338"/>
      <c r="G32" s="338"/>
      <c r="H32" s="338"/>
      <c r="I32" s="338"/>
    </row>
    <row r="33" spans="2:16" x14ac:dyDescent="0.2">
      <c r="B33" s="338"/>
      <c r="C33" s="338"/>
      <c r="D33" s="338"/>
      <c r="E33" s="338"/>
      <c r="F33" s="338"/>
      <c r="G33" s="338"/>
      <c r="H33" s="338"/>
      <c r="I33" s="338"/>
    </row>
    <row r="36" spans="2:16" x14ac:dyDescent="0.2">
      <c r="C36" s="86" t="s">
        <v>118</v>
      </c>
      <c r="D36" s="86"/>
      <c r="E36" s="86"/>
      <c r="F36" s="86"/>
      <c r="G36" s="86"/>
      <c r="H36" s="86"/>
    </row>
    <row r="37" spans="2:16" x14ac:dyDescent="0.2">
      <c r="E37" s="333"/>
      <c r="F37" s="334"/>
      <c r="G37" s="88"/>
      <c r="H37" s="88"/>
      <c r="N37" s="51" t="str">
        <f>IF(E37&lt;&gt;"","Complete","Incomplete")</f>
        <v>Incomplete</v>
      </c>
    </row>
    <row r="38" spans="2:16" x14ac:dyDescent="0.2">
      <c r="E38" s="311" t="s">
        <v>119</v>
      </c>
      <c r="F38" s="311"/>
      <c r="G38" s="311"/>
    </row>
    <row r="39" spans="2:16" x14ac:dyDescent="0.2">
      <c r="E39" s="333"/>
      <c r="F39" s="334"/>
      <c r="G39" s="51" t="s">
        <v>120</v>
      </c>
      <c r="N39" s="51" t="str">
        <f t="shared" ref="N39" si="0">IF(E39&lt;&gt;"","Complete","Incomplete")</f>
        <v>Incomplete</v>
      </c>
    </row>
    <row r="40" spans="2:16" x14ac:dyDescent="0.2">
      <c r="E40" s="51" t="s">
        <v>121</v>
      </c>
    </row>
    <row r="43" spans="2:16" x14ac:dyDescent="0.2">
      <c r="F43" s="324"/>
      <c r="G43" s="324"/>
      <c r="H43" s="324"/>
      <c r="I43" s="324"/>
    </row>
    <row r="44" spans="2:16" x14ac:dyDescent="0.2">
      <c r="F44" s="325" t="s">
        <v>108</v>
      </c>
      <c r="G44" s="325"/>
      <c r="H44" s="325"/>
      <c r="I44" s="325"/>
    </row>
    <row r="45" spans="2:16" x14ac:dyDescent="0.2">
      <c r="F45" s="55"/>
      <c r="G45" s="55"/>
      <c r="H45" s="55"/>
      <c r="I45" s="55"/>
    </row>
    <row r="46" spans="2:16" x14ac:dyDescent="0.2">
      <c r="F46" s="342">
        <f>AR5_Phone</f>
        <v>0</v>
      </c>
      <c r="G46" s="342"/>
      <c r="H46" s="342"/>
      <c r="I46" s="342"/>
    </row>
    <row r="47" spans="2:16" x14ac:dyDescent="0.2">
      <c r="F47" s="346" t="s">
        <v>109</v>
      </c>
      <c r="G47" s="346"/>
      <c r="H47" s="346"/>
      <c r="I47" s="346"/>
      <c r="O47" s="51" t="str">
        <f>IF(N37="Incomplete","Incomplete",IF(N39="Incomplete","Incomplete",IF(#REF!="Incomplete","Incomplete","Complete")))</f>
        <v>Incomplete</v>
      </c>
      <c r="P47" s="51" t="str">
        <f>IF(O13="Incomplete","Incomplete",IF(O47="Incomplete","Incomplete","Complete"))</f>
        <v>Incomplete</v>
      </c>
    </row>
    <row r="48" spans="2:16" x14ac:dyDescent="0.2">
      <c r="F48" s="55"/>
      <c r="G48" s="55"/>
      <c r="H48" s="55"/>
      <c r="I48" s="55"/>
    </row>
    <row r="49" spans="4:9" x14ac:dyDescent="0.2">
      <c r="F49" s="55"/>
      <c r="G49" s="55"/>
      <c r="H49" s="55"/>
      <c r="I49" s="55"/>
    </row>
    <row r="50" spans="4:9" x14ac:dyDescent="0.2">
      <c r="D50" s="311" t="s">
        <v>110</v>
      </c>
      <c r="E50" s="311"/>
      <c r="F50" s="311"/>
      <c r="G50" s="311"/>
      <c r="H50" s="311"/>
      <c r="I50" s="311"/>
    </row>
    <row r="51" spans="4:9" x14ac:dyDescent="0.2">
      <c r="D51" s="311" t="s">
        <v>111</v>
      </c>
      <c r="E51" s="311"/>
      <c r="F51" s="326"/>
      <c r="H51" s="324"/>
      <c r="I51" s="324"/>
    </row>
    <row r="52" spans="4:9" x14ac:dyDescent="0.2">
      <c r="H52" s="325" t="s">
        <v>112</v>
      </c>
      <c r="I52" s="325"/>
    </row>
    <row r="53" spans="4:9" x14ac:dyDescent="0.2">
      <c r="F53" s="55"/>
      <c r="G53" s="55"/>
    </row>
    <row r="54" spans="4:9" x14ac:dyDescent="0.2">
      <c r="D54" s="51" t="s">
        <v>113</v>
      </c>
      <c r="E54" s="353"/>
      <c r="F54" s="353"/>
      <c r="G54" s="80" t="s">
        <v>114</v>
      </c>
      <c r="H54" s="353"/>
      <c r="I54" s="353"/>
    </row>
    <row r="55" spans="4:9" x14ac:dyDescent="0.2">
      <c r="H55" s="325" t="s">
        <v>136</v>
      </c>
      <c r="I55" s="325"/>
    </row>
    <row r="57" spans="4:9" x14ac:dyDescent="0.2">
      <c r="D57" s="311" t="s">
        <v>115</v>
      </c>
      <c r="E57" s="311"/>
      <c r="F57" s="326"/>
      <c r="G57" s="91"/>
      <c r="H57" s="83"/>
    </row>
    <row r="58" spans="4:9" x14ac:dyDescent="0.2">
      <c r="G58" s="55" t="s">
        <v>116</v>
      </c>
      <c r="H58" s="90"/>
    </row>
    <row r="59" spans="4:9" x14ac:dyDescent="0.2">
      <c r="F59" s="90"/>
      <c r="G59" s="90"/>
      <c r="H59" s="90"/>
    </row>
    <row r="60" spans="4:9" x14ac:dyDescent="0.2">
      <c r="F60" s="55"/>
      <c r="G60" s="55"/>
      <c r="H60" s="55"/>
    </row>
    <row r="61" spans="4:9" x14ac:dyDescent="0.2">
      <c r="E61" s="324"/>
      <c r="F61" s="324"/>
      <c r="G61" s="324"/>
      <c r="H61" s="324"/>
      <c r="I61" s="324"/>
    </row>
    <row r="62" spans="4:9" x14ac:dyDescent="0.2">
      <c r="E62" s="325" t="s">
        <v>117</v>
      </c>
      <c r="F62" s="325"/>
      <c r="G62" s="325"/>
      <c r="H62" s="325"/>
      <c r="I62" s="325"/>
    </row>
    <row r="63" spans="4:9" x14ac:dyDescent="0.2">
      <c r="E63" s="55"/>
      <c r="F63" s="55"/>
      <c r="G63" s="55"/>
      <c r="H63" s="55"/>
      <c r="I63" s="55"/>
    </row>
    <row r="65" spans="1:9" x14ac:dyDescent="0.2">
      <c r="I65" s="77" t="str">
        <f>"Page "&amp;I66</f>
        <v>Page 6</v>
      </c>
    </row>
    <row r="66" spans="1:9" x14ac:dyDescent="0.2">
      <c r="I66" s="51">
        <f>'AR4'!I65+1</f>
        <v>6</v>
      </c>
    </row>
    <row r="68" spans="1:9" x14ac:dyDescent="0.2">
      <c r="A68" s="347" t="s">
        <v>142</v>
      </c>
      <c r="B68" s="348"/>
      <c r="C68" s="348"/>
      <c r="D68" s="348"/>
      <c r="E68" s="348"/>
      <c r="F68" s="348"/>
      <c r="G68" s="348"/>
      <c r="H68" s="348"/>
      <c r="I68" s="349"/>
    </row>
    <row r="69" spans="1:9" x14ac:dyDescent="0.2">
      <c r="A69" s="350"/>
      <c r="B69" s="351"/>
      <c r="C69" s="351"/>
      <c r="D69" s="351"/>
      <c r="E69" s="351"/>
      <c r="F69" s="351"/>
      <c r="G69" s="351"/>
      <c r="H69" s="351"/>
      <c r="I69" s="352"/>
    </row>
  </sheetData>
  <sheetProtection algorithmName="SHA-512" hashValue="bhvsbqXM/YppFePYvTojueMaKuLOhQ8wG7DvJ8akDX9SkjVBTfbl1UMXCrflCophgnBqnI27PMf0OxZh40uiXg==" saltValue="gW5QmWz9UwBfYGgfRHITNw==" spinCount="100000" sheet="1" objects="1" scenarios="1"/>
  <mergeCells count="32">
    <mergeCell ref="H52:I52"/>
    <mergeCell ref="H55:I55"/>
    <mergeCell ref="E8:G8"/>
    <mergeCell ref="E38:G38"/>
    <mergeCell ref="A68:I69"/>
    <mergeCell ref="E62:I62"/>
    <mergeCell ref="E61:I61"/>
    <mergeCell ref="F43:I43"/>
    <mergeCell ref="D57:F57"/>
    <mergeCell ref="C8:D8"/>
    <mergeCell ref="C9:D9"/>
    <mergeCell ref="E11:G11"/>
    <mergeCell ref="E54:F54"/>
    <mergeCell ref="H54:I54"/>
    <mergeCell ref="E12:G12"/>
    <mergeCell ref="D13:G13"/>
    <mergeCell ref="F46:I46"/>
    <mergeCell ref="A6:I6"/>
    <mergeCell ref="D50:I50"/>
    <mergeCell ref="D51:F51"/>
    <mergeCell ref="B12:D12"/>
    <mergeCell ref="B11:D11"/>
    <mergeCell ref="B23:I27"/>
    <mergeCell ref="B30:I33"/>
    <mergeCell ref="E39:F39"/>
    <mergeCell ref="F44:I44"/>
    <mergeCell ref="F47:I47"/>
    <mergeCell ref="H51:I51"/>
    <mergeCell ref="B13:C13"/>
    <mergeCell ref="E37:F37"/>
    <mergeCell ref="B16:I17"/>
    <mergeCell ref="B20:C20"/>
  </mergeCells>
  <conditionalFormatting sqref="D13">
    <cfRule type="cellIs" dxfId="73" priority="14" operator="equal">
      <formula>ISBLANK(a)</formula>
    </cfRule>
  </conditionalFormatting>
  <conditionalFormatting sqref="E11">
    <cfRule type="cellIs" dxfId="72" priority="12" operator="equal">
      <formula>ISBLANK(a)</formula>
    </cfRule>
  </conditionalFormatting>
  <conditionalFormatting sqref="E12">
    <cfRule type="cellIs" dxfId="71" priority="11" operator="equal">
      <formula>ISBLANK(a)</formula>
    </cfRule>
  </conditionalFormatting>
  <conditionalFormatting sqref="E37">
    <cfRule type="cellIs" dxfId="70" priority="8" operator="equal">
      <formula>ISBLANK(g)</formula>
    </cfRule>
  </conditionalFormatting>
  <conditionalFormatting sqref="E39">
    <cfRule type="cellIs" dxfId="69" priority="7" operator="equal">
      <formula>ISBLANK(g)</formula>
    </cfRule>
  </conditionalFormatting>
  <conditionalFormatting sqref="C8">
    <cfRule type="cellIs" dxfId="68" priority="1" operator="equal">
      <formula>ISBLANK(a)</formula>
    </cfRule>
  </conditionalFormatting>
  <hyperlinks>
    <hyperlink ref="K9" location="TOC" display="Table of Contents" xr:uid="{00000000-0004-0000-0600-000000000000}"/>
  </hyperlinks>
  <printOptions horizontalCentered="1" verticalCentered="1"/>
  <pageMargins left="0.2" right="0.2" top="0.25" bottom="0.25" header="0" footer="0"/>
  <pageSetup scale="94" orientation="portrait" r:id="rId1"/>
  <ignoredErrors>
    <ignoredError sqref="D20 D13"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 down lists'!$I$1:$I$50</xm:f>
          </x14:formula1>
          <xm:sqref>C8:D8</xm:sqref>
        </x14:dataValidation>
        <x14:dataValidation type="list" allowBlank="1" showInputMessage="1" showErrorMessage="1" xr:uid="{00000000-0002-0000-0600-000001000000}">
          <x14:formula1>
            <xm:f>'Drop down lists'!$K$1:$K$17</xm:f>
          </x14:formula1>
          <xm:sqref>E11:G11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2">
    <tabColor indexed="22"/>
    <pageSetUpPr fitToPage="1"/>
  </sheetPr>
  <dimension ref="A1:Q105"/>
  <sheetViews>
    <sheetView zoomScaleNormal="100" zoomScaleSheetLayoutView="100" workbookViewId="0">
      <pane ySplit="7" topLeftCell="A8" activePane="bottomLeft" state="frozen"/>
      <selection activeCell="F43" sqref="F43:G43"/>
      <selection pane="bottomLeft" activeCell="A106" sqref="A106"/>
    </sheetView>
  </sheetViews>
  <sheetFormatPr defaultRowHeight="12.75" x14ac:dyDescent="0.2"/>
  <cols>
    <col min="1" max="1" width="11.5" style="108" customWidth="1"/>
    <col min="2" max="2" width="67" style="93" bestFit="1" customWidth="1"/>
    <col min="3" max="7" width="16.1640625" style="93" customWidth="1"/>
    <col min="8" max="8" width="18.5" style="93" customWidth="1"/>
    <col min="9" max="10" width="9.33203125" style="51"/>
    <col min="11" max="11" width="9.6640625" style="51" customWidth="1"/>
    <col min="12" max="17" width="10.83203125" style="51" hidden="1" customWidth="1"/>
    <col min="18" max="261" width="9.33203125" style="51"/>
    <col min="262" max="262" width="11.5" style="51" customWidth="1"/>
    <col min="263" max="263" width="38" style="51" customWidth="1"/>
    <col min="264" max="264" width="19" style="51" customWidth="1"/>
    <col min="265" max="265" width="18.1640625" style="51" customWidth="1"/>
    <col min="266" max="266" width="18.5" style="51" customWidth="1"/>
    <col min="267" max="517" width="9.33203125" style="51"/>
    <col min="518" max="518" width="11.5" style="51" customWidth="1"/>
    <col min="519" max="519" width="38" style="51" customWidth="1"/>
    <col min="520" max="520" width="19" style="51" customWidth="1"/>
    <col min="521" max="521" width="18.1640625" style="51" customWidth="1"/>
    <col min="522" max="522" width="18.5" style="51" customWidth="1"/>
    <col min="523" max="773" width="9.33203125" style="51"/>
    <col min="774" max="774" width="11.5" style="51" customWidth="1"/>
    <col min="775" max="775" width="38" style="51" customWidth="1"/>
    <col min="776" max="776" width="19" style="51" customWidth="1"/>
    <col min="777" max="777" width="18.1640625" style="51" customWidth="1"/>
    <col min="778" max="778" width="18.5" style="51" customWidth="1"/>
    <col min="779" max="1029" width="9.33203125" style="51"/>
    <col min="1030" max="1030" width="11.5" style="51" customWidth="1"/>
    <col min="1031" max="1031" width="38" style="51" customWidth="1"/>
    <col min="1032" max="1032" width="19" style="51" customWidth="1"/>
    <col min="1033" max="1033" width="18.1640625" style="51" customWidth="1"/>
    <col min="1034" max="1034" width="18.5" style="51" customWidth="1"/>
    <col min="1035" max="1285" width="9.33203125" style="51"/>
    <col min="1286" max="1286" width="11.5" style="51" customWidth="1"/>
    <col min="1287" max="1287" width="38" style="51" customWidth="1"/>
    <col min="1288" max="1288" width="19" style="51" customWidth="1"/>
    <col min="1289" max="1289" width="18.1640625" style="51" customWidth="1"/>
    <col min="1290" max="1290" width="18.5" style="51" customWidth="1"/>
    <col min="1291" max="1541" width="9.33203125" style="51"/>
    <col min="1542" max="1542" width="11.5" style="51" customWidth="1"/>
    <col min="1543" max="1543" width="38" style="51" customWidth="1"/>
    <col min="1544" max="1544" width="19" style="51" customWidth="1"/>
    <col min="1545" max="1545" width="18.1640625" style="51" customWidth="1"/>
    <col min="1546" max="1546" width="18.5" style="51" customWidth="1"/>
    <col min="1547" max="1797" width="9.33203125" style="51"/>
    <col min="1798" max="1798" width="11.5" style="51" customWidth="1"/>
    <col min="1799" max="1799" width="38" style="51" customWidth="1"/>
    <col min="1800" max="1800" width="19" style="51" customWidth="1"/>
    <col min="1801" max="1801" width="18.1640625" style="51" customWidth="1"/>
    <col min="1802" max="1802" width="18.5" style="51" customWidth="1"/>
    <col min="1803" max="2053" width="9.33203125" style="51"/>
    <col min="2054" max="2054" width="11.5" style="51" customWidth="1"/>
    <col min="2055" max="2055" width="38" style="51" customWidth="1"/>
    <col min="2056" max="2056" width="19" style="51" customWidth="1"/>
    <col min="2057" max="2057" width="18.1640625" style="51" customWidth="1"/>
    <col min="2058" max="2058" width="18.5" style="51" customWidth="1"/>
    <col min="2059" max="2309" width="9.33203125" style="51"/>
    <col min="2310" max="2310" width="11.5" style="51" customWidth="1"/>
    <col min="2311" max="2311" width="38" style="51" customWidth="1"/>
    <col min="2312" max="2312" width="19" style="51" customWidth="1"/>
    <col min="2313" max="2313" width="18.1640625" style="51" customWidth="1"/>
    <col min="2314" max="2314" width="18.5" style="51" customWidth="1"/>
    <col min="2315" max="2565" width="9.33203125" style="51"/>
    <col min="2566" max="2566" width="11.5" style="51" customWidth="1"/>
    <col min="2567" max="2567" width="38" style="51" customWidth="1"/>
    <col min="2568" max="2568" width="19" style="51" customWidth="1"/>
    <col min="2569" max="2569" width="18.1640625" style="51" customWidth="1"/>
    <col min="2570" max="2570" width="18.5" style="51" customWidth="1"/>
    <col min="2571" max="2821" width="9.33203125" style="51"/>
    <col min="2822" max="2822" width="11.5" style="51" customWidth="1"/>
    <col min="2823" max="2823" width="38" style="51" customWidth="1"/>
    <col min="2824" max="2824" width="19" style="51" customWidth="1"/>
    <col min="2825" max="2825" width="18.1640625" style="51" customWidth="1"/>
    <col min="2826" max="2826" width="18.5" style="51" customWidth="1"/>
    <col min="2827" max="3077" width="9.33203125" style="51"/>
    <col min="3078" max="3078" width="11.5" style="51" customWidth="1"/>
    <col min="3079" max="3079" width="38" style="51" customWidth="1"/>
    <col min="3080" max="3080" width="19" style="51" customWidth="1"/>
    <col min="3081" max="3081" width="18.1640625" style="51" customWidth="1"/>
    <col min="3082" max="3082" width="18.5" style="51" customWidth="1"/>
    <col min="3083" max="3333" width="9.33203125" style="51"/>
    <col min="3334" max="3334" width="11.5" style="51" customWidth="1"/>
    <col min="3335" max="3335" width="38" style="51" customWidth="1"/>
    <col min="3336" max="3336" width="19" style="51" customWidth="1"/>
    <col min="3337" max="3337" width="18.1640625" style="51" customWidth="1"/>
    <col min="3338" max="3338" width="18.5" style="51" customWidth="1"/>
    <col min="3339" max="3589" width="9.33203125" style="51"/>
    <col min="3590" max="3590" width="11.5" style="51" customWidth="1"/>
    <col min="3591" max="3591" width="38" style="51" customWidth="1"/>
    <col min="3592" max="3592" width="19" style="51" customWidth="1"/>
    <col min="3593" max="3593" width="18.1640625" style="51" customWidth="1"/>
    <col min="3594" max="3594" width="18.5" style="51" customWidth="1"/>
    <col min="3595" max="3845" width="9.33203125" style="51"/>
    <col min="3846" max="3846" width="11.5" style="51" customWidth="1"/>
    <col min="3847" max="3847" width="38" style="51" customWidth="1"/>
    <col min="3848" max="3848" width="19" style="51" customWidth="1"/>
    <col min="3849" max="3849" width="18.1640625" style="51" customWidth="1"/>
    <col min="3850" max="3850" width="18.5" style="51" customWidth="1"/>
    <col min="3851" max="4101" width="9.33203125" style="51"/>
    <col min="4102" max="4102" width="11.5" style="51" customWidth="1"/>
    <col min="4103" max="4103" width="38" style="51" customWidth="1"/>
    <col min="4104" max="4104" width="19" style="51" customWidth="1"/>
    <col min="4105" max="4105" width="18.1640625" style="51" customWidth="1"/>
    <col min="4106" max="4106" width="18.5" style="51" customWidth="1"/>
    <col min="4107" max="4357" width="9.33203125" style="51"/>
    <col min="4358" max="4358" width="11.5" style="51" customWidth="1"/>
    <col min="4359" max="4359" width="38" style="51" customWidth="1"/>
    <col min="4360" max="4360" width="19" style="51" customWidth="1"/>
    <col min="4361" max="4361" width="18.1640625" style="51" customWidth="1"/>
    <col min="4362" max="4362" width="18.5" style="51" customWidth="1"/>
    <col min="4363" max="4613" width="9.33203125" style="51"/>
    <col min="4614" max="4614" width="11.5" style="51" customWidth="1"/>
    <col min="4615" max="4615" width="38" style="51" customWidth="1"/>
    <col min="4616" max="4616" width="19" style="51" customWidth="1"/>
    <col min="4617" max="4617" width="18.1640625" style="51" customWidth="1"/>
    <col min="4618" max="4618" width="18.5" style="51" customWidth="1"/>
    <col min="4619" max="4869" width="9.33203125" style="51"/>
    <col min="4870" max="4870" width="11.5" style="51" customWidth="1"/>
    <col min="4871" max="4871" width="38" style="51" customWidth="1"/>
    <col min="4872" max="4872" width="19" style="51" customWidth="1"/>
    <col min="4873" max="4873" width="18.1640625" style="51" customWidth="1"/>
    <col min="4874" max="4874" width="18.5" style="51" customWidth="1"/>
    <col min="4875" max="5125" width="9.33203125" style="51"/>
    <col min="5126" max="5126" width="11.5" style="51" customWidth="1"/>
    <col min="5127" max="5127" width="38" style="51" customWidth="1"/>
    <col min="5128" max="5128" width="19" style="51" customWidth="1"/>
    <col min="5129" max="5129" width="18.1640625" style="51" customWidth="1"/>
    <col min="5130" max="5130" width="18.5" style="51" customWidth="1"/>
    <col min="5131" max="5381" width="9.33203125" style="51"/>
    <col min="5382" max="5382" width="11.5" style="51" customWidth="1"/>
    <col min="5383" max="5383" width="38" style="51" customWidth="1"/>
    <col min="5384" max="5384" width="19" style="51" customWidth="1"/>
    <col min="5385" max="5385" width="18.1640625" style="51" customWidth="1"/>
    <col min="5386" max="5386" width="18.5" style="51" customWidth="1"/>
    <col min="5387" max="5637" width="9.33203125" style="51"/>
    <col min="5638" max="5638" width="11.5" style="51" customWidth="1"/>
    <col min="5639" max="5639" width="38" style="51" customWidth="1"/>
    <col min="5640" max="5640" width="19" style="51" customWidth="1"/>
    <col min="5641" max="5641" width="18.1640625" style="51" customWidth="1"/>
    <col min="5642" max="5642" width="18.5" style="51" customWidth="1"/>
    <col min="5643" max="5893" width="9.33203125" style="51"/>
    <col min="5894" max="5894" width="11.5" style="51" customWidth="1"/>
    <col min="5895" max="5895" width="38" style="51" customWidth="1"/>
    <col min="5896" max="5896" width="19" style="51" customWidth="1"/>
    <col min="5897" max="5897" width="18.1640625" style="51" customWidth="1"/>
    <col min="5898" max="5898" width="18.5" style="51" customWidth="1"/>
    <col min="5899" max="6149" width="9.33203125" style="51"/>
    <col min="6150" max="6150" width="11.5" style="51" customWidth="1"/>
    <col min="6151" max="6151" width="38" style="51" customWidth="1"/>
    <col min="6152" max="6152" width="19" style="51" customWidth="1"/>
    <col min="6153" max="6153" width="18.1640625" style="51" customWidth="1"/>
    <col min="6154" max="6154" width="18.5" style="51" customWidth="1"/>
    <col min="6155" max="6405" width="9.33203125" style="51"/>
    <col min="6406" max="6406" width="11.5" style="51" customWidth="1"/>
    <col min="6407" max="6407" width="38" style="51" customWidth="1"/>
    <col min="6408" max="6408" width="19" style="51" customWidth="1"/>
    <col min="6409" max="6409" width="18.1640625" style="51" customWidth="1"/>
    <col min="6410" max="6410" width="18.5" style="51" customWidth="1"/>
    <col min="6411" max="6661" width="9.33203125" style="51"/>
    <col min="6662" max="6662" width="11.5" style="51" customWidth="1"/>
    <col min="6663" max="6663" width="38" style="51" customWidth="1"/>
    <col min="6664" max="6664" width="19" style="51" customWidth="1"/>
    <col min="6665" max="6665" width="18.1640625" style="51" customWidth="1"/>
    <col min="6666" max="6666" width="18.5" style="51" customWidth="1"/>
    <col min="6667" max="6917" width="9.33203125" style="51"/>
    <col min="6918" max="6918" width="11.5" style="51" customWidth="1"/>
    <col min="6919" max="6919" width="38" style="51" customWidth="1"/>
    <col min="6920" max="6920" width="19" style="51" customWidth="1"/>
    <col min="6921" max="6921" width="18.1640625" style="51" customWidth="1"/>
    <col min="6922" max="6922" width="18.5" style="51" customWidth="1"/>
    <col min="6923" max="7173" width="9.33203125" style="51"/>
    <col min="7174" max="7174" width="11.5" style="51" customWidth="1"/>
    <col min="7175" max="7175" width="38" style="51" customWidth="1"/>
    <col min="7176" max="7176" width="19" style="51" customWidth="1"/>
    <col min="7177" max="7177" width="18.1640625" style="51" customWidth="1"/>
    <col min="7178" max="7178" width="18.5" style="51" customWidth="1"/>
    <col min="7179" max="7429" width="9.33203125" style="51"/>
    <col min="7430" max="7430" width="11.5" style="51" customWidth="1"/>
    <col min="7431" max="7431" width="38" style="51" customWidth="1"/>
    <col min="7432" max="7432" width="19" style="51" customWidth="1"/>
    <col min="7433" max="7433" width="18.1640625" style="51" customWidth="1"/>
    <col min="7434" max="7434" width="18.5" style="51" customWidth="1"/>
    <col min="7435" max="7685" width="9.33203125" style="51"/>
    <col min="7686" max="7686" width="11.5" style="51" customWidth="1"/>
    <col min="7687" max="7687" width="38" style="51" customWidth="1"/>
    <col min="7688" max="7688" width="19" style="51" customWidth="1"/>
    <col min="7689" max="7689" width="18.1640625" style="51" customWidth="1"/>
    <col min="7690" max="7690" width="18.5" style="51" customWidth="1"/>
    <col min="7691" max="7941" width="9.33203125" style="51"/>
    <col min="7942" max="7942" width="11.5" style="51" customWidth="1"/>
    <col min="7943" max="7943" width="38" style="51" customWidth="1"/>
    <col min="7944" max="7944" width="19" style="51" customWidth="1"/>
    <col min="7945" max="7945" width="18.1640625" style="51" customWidth="1"/>
    <col min="7946" max="7946" width="18.5" style="51" customWidth="1"/>
    <col min="7947" max="8197" width="9.33203125" style="51"/>
    <col min="8198" max="8198" width="11.5" style="51" customWidth="1"/>
    <col min="8199" max="8199" width="38" style="51" customWidth="1"/>
    <col min="8200" max="8200" width="19" style="51" customWidth="1"/>
    <col min="8201" max="8201" width="18.1640625" style="51" customWidth="1"/>
    <col min="8202" max="8202" width="18.5" style="51" customWidth="1"/>
    <col min="8203" max="8453" width="9.33203125" style="51"/>
    <col min="8454" max="8454" width="11.5" style="51" customWidth="1"/>
    <col min="8455" max="8455" width="38" style="51" customWidth="1"/>
    <col min="8456" max="8456" width="19" style="51" customWidth="1"/>
    <col min="8457" max="8457" width="18.1640625" style="51" customWidth="1"/>
    <col min="8458" max="8458" width="18.5" style="51" customWidth="1"/>
    <col min="8459" max="8709" width="9.33203125" style="51"/>
    <col min="8710" max="8710" width="11.5" style="51" customWidth="1"/>
    <col min="8711" max="8711" width="38" style="51" customWidth="1"/>
    <col min="8712" max="8712" width="19" style="51" customWidth="1"/>
    <col min="8713" max="8713" width="18.1640625" style="51" customWidth="1"/>
    <col min="8714" max="8714" width="18.5" style="51" customWidth="1"/>
    <col min="8715" max="8965" width="9.33203125" style="51"/>
    <col min="8966" max="8966" width="11.5" style="51" customWidth="1"/>
    <col min="8967" max="8967" width="38" style="51" customWidth="1"/>
    <col min="8968" max="8968" width="19" style="51" customWidth="1"/>
    <col min="8969" max="8969" width="18.1640625" style="51" customWidth="1"/>
    <col min="8970" max="8970" width="18.5" style="51" customWidth="1"/>
    <col min="8971" max="9221" width="9.33203125" style="51"/>
    <col min="9222" max="9222" width="11.5" style="51" customWidth="1"/>
    <col min="9223" max="9223" width="38" style="51" customWidth="1"/>
    <col min="9224" max="9224" width="19" style="51" customWidth="1"/>
    <col min="9225" max="9225" width="18.1640625" style="51" customWidth="1"/>
    <col min="9226" max="9226" width="18.5" style="51" customWidth="1"/>
    <col min="9227" max="9477" width="9.33203125" style="51"/>
    <col min="9478" max="9478" width="11.5" style="51" customWidth="1"/>
    <col min="9479" max="9479" width="38" style="51" customWidth="1"/>
    <col min="9480" max="9480" width="19" style="51" customWidth="1"/>
    <col min="9481" max="9481" width="18.1640625" style="51" customWidth="1"/>
    <col min="9482" max="9482" width="18.5" style="51" customWidth="1"/>
    <col min="9483" max="9733" width="9.33203125" style="51"/>
    <col min="9734" max="9734" width="11.5" style="51" customWidth="1"/>
    <col min="9735" max="9735" width="38" style="51" customWidth="1"/>
    <col min="9736" max="9736" width="19" style="51" customWidth="1"/>
    <col min="9737" max="9737" width="18.1640625" style="51" customWidth="1"/>
    <col min="9738" max="9738" width="18.5" style="51" customWidth="1"/>
    <col min="9739" max="9989" width="9.33203125" style="51"/>
    <col min="9990" max="9990" width="11.5" style="51" customWidth="1"/>
    <col min="9991" max="9991" width="38" style="51" customWidth="1"/>
    <col min="9992" max="9992" width="19" style="51" customWidth="1"/>
    <col min="9993" max="9993" width="18.1640625" style="51" customWidth="1"/>
    <col min="9994" max="9994" width="18.5" style="51" customWidth="1"/>
    <col min="9995" max="10245" width="9.33203125" style="51"/>
    <col min="10246" max="10246" width="11.5" style="51" customWidth="1"/>
    <col min="10247" max="10247" width="38" style="51" customWidth="1"/>
    <col min="10248" max="10248" width="19" style="51" customWidth="1"/>
    <col min="10249" max="10249" width="18.1640625" style="51" customWidth="1"/>
    <col min="10250" max="10250" width="18.5" style="51" customWidth="1"/>
    <col min="10251" max="10501" width="9.33203125" style="51"/>
    <col min="10502" max="10502" width="11.5" style="51" customWidth="1"/>
    <col min="10503" max="10503" width="38" style="51" customWidth="1"/>
    <col min="10504" max="10504" width="19" style="51" customWidth="1"/>
    <col min="10505" max="10505" width="18.1640625" style="51" customWidth="1"/>
    <col min="10506" max="10506" width="18.5" style="51" customWidth="1"/>
    <col min="10507" max="10757" width="9.33203125" style="51"/>
    <col min="10758" max="10758" width="11.5" style="51" customWidth="1"/>
    <col min="10759" max="10759" width="38" style="51" customWidth="1"/>
    <col min="10760" max="10760" width="19" style="51" customWidth="1"/>
    <col min="10761" max="10761" width="18.1640625" style="51" customWidth="1"/>
    <col min="10762" max="10762" width="18.5" style="51" customWidth="1"/>
    <col min="10763" max="11013" width="9.33203125" style="51"/>
    <col min="11014" max="11014" width="11.5" style="51" customWidth="1"/>
    <col min="11015" max="11015" width="38" style="51" customWidth="1"/>
    <col min="11016" max="11016" width="19" style="51" customWidth="1"/>
    <col min="11017" max="11017" width="18.1640625" style="51" customWidth="1"/>
    <col min="11018" max="11018" width="18.5" style="51" customWidth="1"/>
    <col min="11019" max="11269" width="9.33203125" style="51"/>
    <col min="11270" max="11270" width="11.5" style="51" customWidth="1"/>
    <col min="11271" max="11271" width="38" style="51" customWidth="1"/>
    <col min="11272" max="11272" width="19" style="51" customWidth="1"/>
    <col min="11273" max="11273" width="18.1640625" style="51" customWidth="1"/>
    <col min="11274" max="11274" width="18.5" style="51" customWidth="1"/>
    <col min="11275" max="11525" width="9.33203125" style="51"/>
    <col min="11526" max="11526" width="11.5" style="51" customWidth="1"/>
    <col min="11527" max="11527" width="38" style="51" customWidth="1"/>
    <col min="11528" max="11528" width="19" style="51" customWidth="1"/>
    <col min="11529" max="11529" width="18.1640625" style="51" customWidth="1"/>
    <col min="11530" max="11530" width="18.5" style="51" customWidth="1"/>
    <col min="11531" max="11781" width="9.33203125" style="51"/>
    <col min="11782" max="11782" width="11.5" style="51" customWidth="1"/>
    <col min="11783" max="11783" width="38" style="51" customWidth="1"/>
    <col min="11784" max="11784" width="19" style="51" customWidth="1"/>
    <col min="11785" max="11785" width="18.1640625" style="51" customWidth="1"/>
    <col min="11786" max="11786" width="18.5" style="51" customWidth="1"/>
    <col min="11787" max="12037" width="9.33203125" style="51"/>
    <col min="12038" max="12038" width="11.5" style="51" customWidth="1"/>
    <col min="12039" max="12039" width="38" style="51" customWidth="1"/>
    <col min="12040" max="12040" width="19" style="51" customWidth="1"/>
    <col min="12041" max="12041" width="18.1640625" style="51" customWidth="1"/>
    <col min="12042" max="12042" width="18.5" style="51" customWidth="1"/>
    <col min="12043" max="12293" width="9.33203125" style="51"/>
    <col min="12294" max="12294" width="11.5" style="51" customWidth="1"/>
    <col min="12295" max="12295" width="38" style="51" customWidth="1"/>
    <col min="12296" max="12296" width="19" style="51" customWidth="1"/>
    <col min="12297" max="12297" width="18.1640625" style="51" customWidth="1"/>
    <col min="12298" max="12298" width="18.5" style="51" customWidth="1"/>
    <col min="12299" max="12549" width="9.33203125" style="51"/>
    <col min="12550" max="12550" width="11.5" style="51" customWidth="1"/>
    <col min="12551" max="12551" width="38" style="51" customWidth="1"/>
    <col min="12552" max="12552" width="19" style="51" customWidth="1"/>
    <col min="12553" max="12553" width="18.1640625" style="51" customWidth="1"/>
    <col min="12554" max="12554" width="18.5" style="51" customWidth="1"/>
    <col min="12555" max="12805" width="9.33203125" style="51"/>
    <col min="12806" max="12806" width="11.5" style="51" customWidth="1"/>
    <col min="12807" max="12807" width="38" style="51" customWidth="1"/>
    <col min="12808" max="12808" width="19" style="51" customWidth="1"/>
    <col min="12809" max="12809" width="18.1640625" style="51" customWidth="1"/>
    <col min="12810" max="12810" width="18.5" style="51" customWidth="1"/>
    <col min="12811" max="13061" width="9.33203125" style="51"/>
    <col min="13062" max="13062" width="11.5" style="51" customWidth="1"/>
    <col min="13063" max="13063" width="38" style="51" customWidth="1"/>
    <col min="13064" max="13064" width="19" style="51" customWidth="1"/>
    <col min="13065" max="13065" width="18.1640625" style="51" customWidth="1"/>
    <col min="13066" max="13066" width="18.5" style="51" customWidth="1"/>
    <col min="13067" max="13317" width="9.33203125" style="51"/>
    <col min="13318" max="13318" width="11.5" style="51" customWidth="1"/>
    <col min="13319" max="13319" width="38" style="51" customWidth="1"/>
    <col min="13320" max="13320" width="19" style="51" customWidth="1"/>
    <col min="13321" max="13321" width="18.1640625" style="51" customWidth="1"/>
    <col min="13322" max="13322" width="18.5" style="51" customWidth="1"/>
    <col min="13323" max="13573" width="9.33203125" style="51"/>
    <col min="13574" max="13574" width="11.5" style="51" customWidth="1"/>
    <col min="13575" max="13575" width="38" style="51" customWidth="1"/>
    <col min="13576" max="13576" width="19" style="51" customWidth="1"/>
    <col min="13577" max="13577" width="18.1640625" style="51" customWidth="1"/>
    <col min="13578" max="13578" width="18.5" style="51" customWidth="1"/>
    <col min="13579" max="13829" width="9.33203125" style="51"/>
    <col min="13830" max="13830" width="11.5" style="51" customWidth="1"/>
    <col min="13831" max="13831" width="38" style="51" customWidth="1"/>
    <col min="13832" max="13832" width="19" style="51" customWidth="1"/>
    <col min="13833" max="13833" width="18.1640625" style="51" customWidth="1"/>
    <col min="13834" max="13834" width="18.5" style="51" customWidth="1"/>
    <col min="13835" max="14085" width="9.33203125" style="51"/>
    <col min="14086" max="14086" width="11.5" style="51" customWidth="1"/>
    <col min="14087" max="14087" width="38" style="51" customWidth="1"/>
    <col min="14088" max="14088" width="19" style="51" customWidth="1"/>
    <col min="14089" max="14089" width="18.1640625" style="51" customWidth="1"/>
    <col min="14090" max="14090" width="18.5" style="51" customWidth="1"/>
    <col min="14091" max="14341" width="9.33203125" style="51"/>
    <col min="14342" max="14342" width="11.5" style="51" customWidth="1"/>
    <col min="14343" max="14343" width="38" style="51" customWidth="1"/>
    <col min="14344" max="14344" width="19" style="51" customWidth="1"/>
    <col min="14345" max="14345" width="18.1640625" style="51" customWidth="1"/>
    <col min="14346" max="14346" width="18.5" style="51" customWidth="1"/>
    <col min="14347" max="14597" width="9.33203125" style="51"/>
    <col min="14598" max="14598" width="11.5" style="51" customWidth="1"/>
    <col min="14599" max="14599" width="38" style="51" customWidth="1"/>
    <col min="14600" max="14600" width="19" style="51" customWidth="1"/>
    <col min="14601" max="14601" width="18.1640625" style="51" customWidth="1"/>
    <col min="14602" max="14602" width="18.5" style="51" customWidth="1"/>
    <col min="14603" max="14853" width="9.33203125" style="51"/>
    <col min="14854" max="14854" width="11.5" style="51" customWidth="1"/>
    <col min="14855" max="14855" width="38" style="51" customWidth="1"/>
    <col min="14856" max="14856" width="19" style="51" customWidth="1"/>
    <col min="14857" max="14857" width="18.1640625" style="51" customWidth="1"/>
    <col min="14858" max="14858" width="18.5" style="51" customWidth="1"/>
    <col min="14859" max="15109" width="9.33203125" style="51"/>
    <col min="15110" max="15110" width="11.5" style="51" customWidth="1"/>
    <col min="15111" max="15111" width="38" style="51" customWidth="1"/>
    <col min="15112" max="15112" width="19" style="51" customWidth="1"/>
    <col min="15113" max="15113" width="18.1640625" style="51" customWidth="1"/>
    <col min="15114" max="15114" width="18.5" style="51" customWidth="1"/>
    <col min="15115" max="15365" width="9.33203125" style="51"/>
    <col min="15366" max="15366" width="11.5" style="51" customWidth="1"/>
    <col min="15367" max="15367" width="38" style="51" customWidth="1"/>
    <col min="15368" max="15368" width="19" style="51" customWidth="1"/>
    <col min="15369" max="15369" width="18.1640625" style="51" customWidth="1"/>
    <col min="15370" max="15370" width="18.5" style="51" customWidth="1"/>
    <col min="15371" max="15621" width="9.33203125" style="51"/>
    <col min="15622" max="15622" width="11.5" style="51" customWidth="1"/>
    <col min="15623" max="15623" width="38" style="51" customWidth="1"/>
    <col min="15624" max="15624" width="19" style="51" customWidth="1"/>
    <col min="15625" max="15625" width="18.1640625" style="51" customWidth="1"/>
    <col min="15626" max="15626" width="18.5" style="51" customWidth="1"/>
    <col min="15627" max="15877" width="9.33203125" style="51"/>
    <col min="15878" max="15878" width="11.5" style="51" customWidth="1"/>
    <col min="15879" max="15879" width="38" style="51" customWidth="1"/>
    <col min="15880" max="15880" width="19" style="51" customWidth="1"/>
    <col min="15881" max="15881" width="18.1640625" style="51" customWidth="1"/>
    <col min="15882" max="15882" width="18.5" style="51" customWidth="1"/>
    <col min="15883" max="16133" width="9.33203125" style="51"/>
    <col min="16134" max="16134" width="11.5" style="51" customWidth="1"/>
    <col min="16135" max="16135" width="38" style="51" customWidth="1"/>
    <col min="16136" max="16136" width="19" style="51" customWidth="1"/>
    <col min="16137" max="16137" width="18.1640625" style="51" customWidth="1"/>
    <col min="16138" max="16138" width="18.5" style="51" customWidth="1"/>
    <col min="16139" max="16384" width="9.33203125" style="51"/>
  </cols>
  <sheetData>
    <row r="1" spans="1:17" x14ac:dyDescent="0.2">
      <c r="A1" s="1">
        <f>'AR1'!$B$12</f>
        <v>0</v>
      </c>
      <c r="B1" s="51"/>
      <c r="C1" s="51"/>
      <c r="D1" s="51"/>
      <c r="E1" s="51"/>
      <c r="F1" s="51"/>
      <c r="G1" s="51"/>
      <c r="I1" s="52" t="s">
        <v>83</v>
      </c>
    </row>
    <row r="2" spans="1:17" x14ac:dyDescent="0.2">
      <c r="A2" s="51" t="s">
        <v>255</v>
      </c>
      <c r="B2" s="51"/>
      <c r="C2" s="51"/>
      <c r="D2" s="51"/>
      <c r="E2" s="51"/>
      <c r="F2" s="51"/>
      <c r="G2" s="51"/>
      <c r="I2" s="52" t="str">
        <f>"Annual Report Page "&amp;H101</f>
        <v>Annual Report Page 7</v>
      </c>
    </row>
    <row r="3" spans="1:17" x14ac:dyDescent="0.2">
      <c r="A3" s="51" t="str">
        <f>AR7_Page_7</f>
        <v>UTILITY PLANT IN SERVICE (ELECTRIC)</v>
      </c>
      <c r="B3" s="51"/>
      <c r="C3" s="51"/>
      <c r="D3" s="51"/>
      <c r="E3" s="51"/>
      <c r="F3" s="51"/>
      <c r="G3" s="77"/>
      <c r="H3" s="51"/>
      <c r="I3" s="77"/>
    </row>
    <row r="4" spans="1:17" x14ac:dyDescent="0.2">
      <c r="A4" s="51" t="str">
        <f>IF('AR1'!B19="","",'AR1'!B19)</f>
        <v>12/31/20</v>
      </c>
      <c r="B4" s="51"/>
      <c r="C4" s="51"/>
      <c r="D4" s="51"/>
      <c r="E4" s="51"/>
      <c r="F4" s="51"/>
      <c r="G4" s="51"/>
      <c r="H4" s="1"/>
      <c r="I4" s="1"/>
    </row>
    <row r="5" spans="1:17" ht="13.5" thickBot="1" x14ac:dyDescent="0.25">
      <c r="A5" s="53"/>
      <c r="B5" s="51"/>
      <c r="C5" s="76"/>
      <c r="D5" s="76"/>
      <c r="E5" s="76"/>
      <c r="F5" s="76"/>
      <c r="G5" s="51"/>
      <c r="H5" s="1"/>
      <c r="I5" s="1"/>
    </row>
    <row r="6" spans="1:17" ht="13.5" thickBot="1" x14ac:dyDescent="0.25">
      <c r="A6" s="321" t="s">
        <v>529</v>
      </c>
      <c r="B6" s="322"/>
      <c r="C6" s="322"/>
      <c r="D6" s="322"/>
      <c r="E6" s="322"/>
      <c r="F6" s="322"/>
      <c r="G6" s="322"/>
      <c r="H6" s="323"/>
    </row>
    <row r="7" spans="1:17" ht="25.5" x14ac:dyDescent="0.2">
      <c r="A7" s="94" t="s">
        <v>12</v>
      </c>
      <c r="B7" s="95" t="s">
        <v>0</v>
      </c>
      <c r="C7" s="94" t="s">
        <v>238</v>
      </c>
      <c r="D7" s="94" t="s">
        <v>221</v>
      </c>
      <c r="E7" s="94" t="s">
        <v>239</v>
      </c>
      <c r="F7" s="94" t="s">
        <v>222</v>
      </c>
      <c r="G7" s="94" t="s">
        <v>9</v>
      </c>
      <c r="H7" s="94" t="s">
        <v>138</v>
      </c>
      <c r="J7" s="12" t="s">
        <v>74</v>
      </c>
    </row>
    <row r="8" spans="1:17" x14ac:dyDescent="0.2">
      <c r="A8" s="360" t="s">
        <v>375</v>
      </c>
      <c r="B8" s="361"/>
      <c r="C8" s="361"/>
      <c r="D8" s="361"/>
      <c r="E8" s="361"/>
      <c r="F8" s="361"/>
      <c r="G8" s="361"/>
      <c r="H8" s="361"/>
      <c r="J8" s="12"/>
    </row>
    <row r="9" spans="1:17" x14ac:dyDescent="0.2">
      <c r="A9" s="96">
        <v>301</v>
      </c>
      <c r="B9" s="97" t="s">
        <v>1</v>
      </c>
      <c r="C9" s="98"/>
      <c r="D9" s="98"/>
      <c r="E9" s="98"/>
      <c r="F9" s="99">
        <f>C9+D9-E9</f>
        <v>0</v>
      </c>
      <c r="G9" s="98"/>
      <c r="H9" s="100">
        <f>F9-G9</f>
        <v>0</v>
      </c>
      <c r="L9" s="51" t="str">
        <f>IF(C9&lt;&gt;"","Complete","Incomplete")</f>
        <v>Incomplete</v>
      </c>
      <c r="M9" s="51" t="str">
        <f>IF(D9&lt;&gt;"","Complete","Incomplete")</f>
        <v>Incomplete</v>
      </c>
      <c r="N9" s="51" t="str">
        <f>IF(E9&lt;&gt;"","Complete","Incomplete")</f>
        <v>Incomplete</v>
      </c>
      <c r="O9" s="51" t="str">
        <f>IF(G9&lt;&gt;"","Complete","Incomplete")</f>
        <v>Incomplete</v>
      </c>
      <c r="P9" s="101" t="str">
        <f>IF(L9="Incomplete","Incomplete",IF(M9="Incomplete","Incomplete",IF(N9="Incomplete","Incomplete",IF(O9="Incomplete","Incomplete","Complete"))))</f>
        <v>Incomplete</v>
      </c>
    </row>
    <row r="10" spans="1:17" x14ac:dyDescent="0.2">
      <c r="A10" s="96">
        <v>302</v>
      </c>
      <c r="B10" s="97" t="s">
        <v>319</v>
      </c>
      <c r="C10" s="102"/>
      <c r="D10" s="102"/>
      <c r="E10" s="102"/>
      <c r="F10" s="103">
        <f>C10+D10-E10</f>
        <v>0</v>
      </c>
      <c r="G10" s="102"/>
      <c r="H10" s="104">
        <f>F10-G10</f>
        <v>0</v>
      </c>
      <c r="L10" s="51" t="str">
        <f t="shared" ref="L10:M45" si="0">IF(C10&lt;&gt;"","Complete","Incomplete")</f>
        <v>Incomplete</v>
      </c>
      <c r="M10" s="51" t="str">
        <f t="shared" si="0"/>
        <v>Incomplete</v>
      </c>
      <c r="N10" s="51" t="str">
        <f t="shared" ref="N10:N45" si="1">IF(E10&lt;&gt;"","Complete","Incomplete")</f>
        <v>Incomplete</v>
      </c>
      <c r="O10" s="51" t="str">
        <f t="shared" ref="O10:O45" si="2">IF(G10&lt;&gt;"","Complete","Incomplete")</f>
        <v>Incomplete</v>
      </c>
      <c r="P10" s="101" t="str">
        <f t="shared" ref="P10:P45" si="3">IF(L10="Incomplete","Incomplete",IF(M10="Incomplete","Incomplete",IF(N10="Incomplete","Incomplete",IF(O10="Incomplete","Incomplete","Complete"))))</f>
        <v>Incomplete</v>
      </c>
    </row>
    <row r="11" spans="1:17" x14ac:dyDescent="0.2">
      <c r="A11" s="96">
        <v>303</v>
      </c>
      <c r="B11" s="97" t="s">
        <v>320</v>
      </c>
      <c r="C11" s="102"/>
      <c r="D11" s="102"/>
      <c r="E11" s="102"/>
      <c r="F11" s="103">
        <f t="shared" ref="F11:F76" si="4">C11+D11-E11</f>
        <v>0</v>
      </c>
      <c r="G11" s="102"/>
      <c r="H11" s="104">
        <f t="shared" ref="H11:H81" si="5">F11-G11</f>
        <v>0</v>
      </c>
      <c r="L11" s="51" t="str">
        <f t="shared" si="0"/>
        <v>Incomplete</v>
      </c>
      <c r="M11" s="51" t="str">
        <f t="shared" si="0"/>
        <v>Incomplete</v>
      </c>
      <c r="N11" s="51" t="str">
        <f t="shared" si="1"/>
        <v>Incomplete</v>
      </c>
      <c r="O11" s="51" t="str">
        <f t="shared" si="2"/>
        <v>Incomplete</v>
      </c>
      <c r="P11" s="101" t="str">
        <f t="shared" si="3"/>
        <v>Incomplete</v>
      </c>
      <c r="Q11" s="51" t="str">
        <f>IF(P9="Incomplete","Incomplete",IF(P10="Incomplete","Incomplete",IF(P11="Incomplete","Incomplete","Complete")))</f>
        <v>Incomplete</v>
      </c>
    </row>
    <row r="12" spans="1:17" x14ac:dyDescent="0.2">
      <c r="A12" s="360" t="s">
        <v>322</v>
      </c>
      <c r="B12" s="361"/>
      <c r="C12" s="361"/>
      <c r="D12" s="361"/>
      <c r="E12" s="361"/>
      <c r="F12" s="361"/>
      <c r="G12" s="361"/>
      <c r="H12" s="361"/>
      <c r="P12" s="101"/>
    </row>
    <row r="13" spans="1:17" x14ac:dyDescent="0.2">
      <c r="A13" s="96">
        <v>310</v>
      </c>
      <c r="B13" s="97" t="s">
        <v>321</v>
      </c>
      <c r="C13" s="102"/>
      <c r="D13" s="102"/>
      <c r="E13" s="102"/>
      <c r="F13" s="103">
        <f t="shared" si="4"/>
        <v>0</v>
      </c>
      <c r="G13" s="102"/>
      <c r="H13" s="104">
        <f t="shared" si="5"/>
        <v>0</v>
      </c>
      <c r="L13" s="51" t="str">
        <f t="shared" si="0"/>
        <v>Incomplete</v>
      </c>
      <c r="M13" s="51" t="str">
        <f t="shared" si="0"/>
        <v>Incomplete</v>
      </c>
      <c r="N13" s="51" t="str">
        <f t="shared" si="1"/>
        <v>Incomplete</v>
      </c>
      <c r="O13" s="51" t="str">
        <f t="shared" si="2"/>
        <v>Incomplete</v>
      </c>
      <c r="P13" s="101" t="str">
        <f t="shared" si="3"/>
        <v>Incomplete</v>
      </c>
    </row>
    <row r="14" spans="1:17" x14ac:dyDescent="0.2">
      <c r="A14" s="96">
        <v>311</v>
      </c>
      <c r="B14" s="97" t="s">
        <v>323</v>
      </c>
      <c r="C14" s="102"/>
      <c r="D14" s="102"/>
      <c r="E14" s="102"/>
      <c r="F14" s="103">
        <f t="shared" si="4"/>
        <v>0</v>
      </c>
      <c r="G14" s="102"/>
      <c r="H14" s="104">
        <f t="shared" si="5"/>
        <v>0</v>
      </c>
      <c r="L14" s="51" t="str">
        <f t="shared" si="0"/>
        <v>Incomplete</v>
      </c>
      <c r="M14" s="51" t="str">
        <f t="shared" si="0"/>
        <v>Incomplete</v>
      </c>
      <c r="N14" s="51" t="str">
        <f t="shared" si="1"/>
        <v>Incomplete</v>
      </c>
      <c r="O14" s="51" t="str">
        <f t="shared" si="2"/>
        <v>Incomplete</v>
      </c>
      <c r="P14" s="101" t="str">
        <f t="shared" si="3"/>
        <v>Incomplete</v>
      </c>
    </row>
    <row r="15" spans="1:17" x14ac:dyDescent="0.2">
      <c r="A15" s="96">
        <v>312</v>
      </c>
      <c r="B15" s="97" t="s">
        <v>324</v>
      </c>
      <c r="C15" s="102"/>
      <c r="D15" s="102"/>
      <c r="E15" s="102"/>
      <c r="F15" s="103">
        <f t="shared" si="4"/>
        <v>0</v>
      </c>
      <c r="G15" s="102"/>
      <c r="H15" s="104">
        <f t="shared" si="5"/>
        <v>0</v>
      </c>
      <c r="L15" s="51" t="str">
        <f t="shared" si="0"/>
        <v>Incomplete</v>
      </c>
      <c r="M15" s="51" t="str">
        <f t="shared" si="0"/>
        <v>Incomplete</v>
      </c>
      <c r="N15" s="51" t="str">
        <f t="shared" si="1"/>
        <v>Incomplete</v>
      </c>
      <c r="O15" s="51" t="str">
        <f t="shared" si="2"/>
        <v>Incomplete</v>
      </c>
      <c r="P15" s="101" t="str">
        <f t="shared" si="3"/>
        <v>Incomplete</v>
      </c>
    </row>
    <row r="16" spans="1:17" x14ac:dyDescent="0.2">
      <c r="A16" s="96">
        <v>313</v>
      </c>
      <c r="B16" s="97" t="s">
        <v>325</v>
      </c>
      <c r="C16" s="102"/>
      <c r="D16" s="102"/>
      <c r="E16" s="102"/>
      <c r="F16" s="103">
        <f t="shared" si="4"/>
        <v>0</v>
      </c>
      <c r="G16" s="102"/>
      <c r="H16" s="104">
        <f t="shared" si="5"/>
        <v>0</v>
      </c>
      <c r="L16" s="51" t="str">
        <f t="shared" si="0"/>
        <v>Incomplete</v>
      </c>
      <c r="M16" s="51" t="str">
        <f t="shared" si="0"/>
        <v>Incomplete</v>
      </c>
      <c r="N16" s="51" t="str">
        <f t="shared" si="1"/>
        <v>Incomplete</v>
      </c>
      <c r="O16" s="51" t="str">
        <f t="shared" si="2"/>
        <v>Incomplete</v>
      </c>
      <c r="P16" s="101" t="str">
        <f t="shared" si="3"/>
        <v>Incomplete</v>
      </c>
    </row>
    <row r="17" spans="1:17" x14ac:dyDescent="0.2">
      <c r="A17" s="96">
        <v>314</v>
      </c>
      <c r="B17" s="97" t="s">
        <v>326</v>
      </c>
      <c r="C17" s="102"/>
      <c r="D17" s="102"/>
      <c r="E17" s="102"/>
      <c r="F17" s="103">
        <f t="shared" si="4"/>
        <v>0</v>
      </c>
      <c r="G17" s="102"/>
      <c r="H17" s="104">
        <f t="shared" si="5"/>
        <v>0</v>
      </c>
      <c r="L17" s="51" t="str">
        <f t="shared" si="0"/>
        <v>Incomplete</v>
      </c>
      <c r="M17" s="51" t="str">
        <f t="shared" si="0"/>
        <v>Incomplete</v>
      </c>
      <c r="N17" s="51" t="str">
        <f t="shared" si="1"/>
        <v>Incomplete</v>
      </c>
      <c r="O17" s="51" t="str">
        <f t="shared" si="2"/>
        <v>Incomplete</v>
      </c>
      <c r="P17" s="101" t="str">
        <f t="shared" si="3"/>
        <v>Incomplete</v>
      </c>
    </row>
    <row r="18" spans="1:17" x14ac:dyDescent="0.2">
      <c r="A18" s="96">
        <v>315</v>
      </c>
      <c r="B18" s="97" t="s">
        <v>331</v>
      </c>
      <c r="C18" s="102"/>
      <c r="D18" s="102"/>
      <c r="E18" s="102"/>
      <c r="F18" s="103">
        <f t="shared" si="4"/>
        <v>0</v>
      </c>
      <c r="G18" s="102"/>
      <c r="H18" s="104">
        <f t="shared" si="5"/>
        <v>0</v>
      </c>
      <c r="L18" s="51" t="str">
        <f t="shared" si="0"/>
        <v>Incomplete</v>
      </c>
      <c r="M18" s="51" t="str">
        <f t="shared" si="0"/>
        <v>Incomplete</v>
      </c>
      <c r="N18" s="51" t="str">
        <f t="shared" si="1"/>
        <v>Incomplete</v>
      </c>
      <c r="O18" s="51" t="str">
        <f t="shared" si="2"/>
        <v>Incomplete</v>
      </c>
      <c r="P18" s="101" t="str">
        <f t="shared" si="3"/>
        <v>Incomplete</v>
      </c>
    </row>
    <row r="19" spans="1:17" x14ac:dyDescent="0.2">
      <c r="A19" s="96">
        <v>316</v>
      </c>
      <c r="B19" s="97" t="s">
        <v>327</v>
      </c>
      <c r="C19" s="102"/>
      <c r="D19" s="102"/>
      <c r="E19" s="102"/>
      <c r="F19" s="103">
        <f t="shared" si="4"/>
        <v>0</v>
      </c>
      <c r="G19" s="102"/>
      <c r="H19" s="104">
        <f t="shared" si="5"/>
        <v>0</v>
      </c>
      <c r="L19" s="51" t="str">
        <f t="shared" si="0"/>
        <v>Incomplete</v>
      </c>
      <c r="M19" s="51" t="str">
        <f t="shared" si="0"/>
        <v>Incomplete</v>
      </c>
      <c r="N19" s="51" t="str">
        <f t="shared" si="1"/>
        <v>Incomplete</v>
      </c>
      <c r="O19" s="51" t="str">
        <f t="shared" si="2"/>
        <v>Incomplete</v>
      </c>
      <c r="P19" s="101" t="str">
        <f t="shared" si="3"/>
        <v>Incomplete</v>
      </c>
    </row>
    <row r="20" spans="1:17" x14ac:dyDescent="0.2">
      <c r="A20" s="96">
        <v>317</v>
      </c>
      <c r="B20" s="97" t="s">
        <v>328</v>
      </c>
      <c r="C20" s="102"/>
      <c r="D20" s="102"/>
      <c r="E20" s="102"/>
      <c r="F20" s="103">
        <f t="shared" si="4"/>
        <v>0</v>
      </c>
      <c r="G20" s="102"/>
      <c r="H20" s="104">
        <f t="shared" si="5"/>
        <v>0</v>
      </c>
      <c r="L20" s="51" t="str">
        <f t="shared" si="0"/>
        <v>Incomplete</v>
      </c>
      <c r="M20" s="51" t="str">
        <f t="shared" si="0"/>
        <v>Incomplete</v>
      </c>
      <c r="N20" s="51" t="str">
        <f t="shared" si="1"/>
        <v>Incomplete</v>
      </c>
      <c r="O20" s="51" t="str">
        <f t="shared" si="2"/>
        <v>Incomplete</v>
      </c>
      <c r="P20" s="101" t="str">
        <f t="shared" si="3"/>
        <v>Incomplete</v>
      </c>
      <c r="Q20" s="51" t="str">
        <f>IF(P13="Incomplete","Incomplete",IF(P14="Incomplete","Incomplete",IF(P15="Incomplete","Incomplete",IF(P16="Incomplete","Incomplete",IF(P17="Incomplete","Incomplete",IF(P18="Incomplete","Incomplete",IF(P19="Incomplete","Incomplete",IF(P20="Incomplete","Incomplete","Complete"))))))))</f>
        <v>Incomplete</v>
      </c>
    </row>
    <row r="21" spans="1:17" x14ac:dyDescent="0.2">
      <c r="A21" s="360" t="s">
        <v>329</v>
      </c>
      <c r="B21" s="361"/>
      <c r="C21" s="361"/>
      <c r="D21" s="361"/>
      <c r="E21" s="361"/>
      <c r="F21" s="361"/>
      <c r="G21" s="361"/>
      <c r="H21" s="361"/>
      <c r="P21" s="101"/>
    </row>
    <row r="22" spans="1:17" x14ac:dyDescent="0.2">
      <c r="A22" s="96">
        <v>320</v>
      </c>
      <c r="B22" s="97" t="s">
        <v>321</v>
      </c>
      <c r="C22" s="102"/>
      <c r="D22" s="102"/>
      <c r="E22" s="102"/>
      <c r="F22" s="103">
        <f t="shared" si="4"/>
        <v>0</v>
      </c>
      <c r="G22" s="102"/>
      <c r="H22" s="104">
        <f t="shared" si="5"/>
        <v>0</v>
      </c>
      <c r="L22" s="51" t="str">
        <f t="shared" si="0"/>
        <v>Incomplete</v>
      </c>
      <c r="M22" s="51" t="str">
        <f t="shared" si="0"/>
        <v>Incomplete</v>
      </c>
      <c r="N22" s="51" t="str">
        <f t="shared" si="1"/>
        <v>Incomplete</v>
      </c>
      <c r="O22" s="51" t="str">
        <f t="shared" si="2"/>
        <v>Incomplete</v>
      </c>
      <c r="P22" s="101" t="str">
        <f t="shared" si="3"/>
        <v>Incomplete</v>
      </c>
    </row>
    <row r="23" spans="1:17" x14ac:dyDescent="0.2">
      <c r="A23" s="96">
        <v>321</v>
      </c>
      <c r="B23" s="97" t="s">
        <v>323</v>
      </c>
      <c r="C23" s="102"/>
      <c r="D23" s="102"/>
      <c r="E23" s="102"/>
      <c r="F23" s="103">
        <f t="shared" si="4"/>
        <v>0</v>
      </c>
      <c r="G23" s="102"/>
      <c r="H23" s="104">
        <f t="shared" si="5"/>
        <v>0</v>
      </c>
      <c r="L23" s="51" t="str">
        <f t="shared" si="0"/>
        <v>Incomplete</v>
      </c>
      <c r="M23" s="51" t="str">
        <f t="shared" si="0"/>
        <v>Incomplete</v>
      </c>
      <c r="N23" s="51" t="str">
        <f t="shared" si="1"/>
        <v>Incomplete</v>
      </c>
      <c r="O23" s="51" t="str">
        <f t="shared" si="2"/>
        <v>Incomplete</v>
      </c>
      <c r="P23" s="101" t="str">
        <f t="shared" si="3"/>
        <v>Incomplete</v>
      </c>
    </row>
    <row r="24" spans="1:17" x14ac:dyDescent="0.2">
      <c r="A24" s="96">
        <v>322</v>
      </c>
      <c r="B24" s="97" t="s">
        <v>330</v>
      </c>
      <c r="C24" s="102"/>
      <c r="D24" s="102"/>
      <c r="E24" s="102"/>
      <c r="F24" s="103">
        <f t="shared" si="4"/>
        <v>0</v>
      </c>
      <c r="G24" s="102"/>
      <c r="H24" s="104">
        <f t="shared" si="5"/>
        <v>0</v>
      </c>
      <c r="L24" s="51" t="str">
        <f t="shared" si="0"/>
        <v>Incomplete</v>
      </c>
      <c r="M24" s="51" t="str">
        <f t="shared" si="0"/>
        <v>Incomplete</v>
      </c>
      <c r="N24" s="51" t="str">
        <f t="shared" si="1"/>
        <v>Incomplete</v>
      </c>
      <c r="O24" s="51" t="str">
        <f t="shared" si="2"/>
        <v>Incomplete</v>
      </c>
      <c r="P24" s="101" t="str">
        <f t="shared" si="3"/>
        <v>Incomplete</v>
      </c>
    </row>
    <row r="25" spans="1:17" x14ac:dyDescent="0.2">
      <c r="A25" s="96">
        <v>323</v>
      </c>
      <c r="B25" s="97" t="s">
        <v>326</v>
      </c>
      <c r="C25" s="102"/>
      <c r="D25" s="102"/>
      <c r="E25" s="102"/>
      <c r="F25" s="103">
        <f t="shared" si="4"/>
        <v>0</v>
      </c>
      <c r="G25" s="102"/>
      <c r="H25" s="104">
        <f t="shared" si="5"/>
        <v>0</v>
      </c>
      <c r="L25" s="51" t="str">
        <f t="shared" si="0"/>
        <v>Incomplete</v>
      </c>
      <c r="M25" s="51" t="str">
        <f t="shared" si="0"/>
        <v>Incomplete</v>
      </c>
      <c r="N25" s="51" t="str">
        <f t="shared" si="1"/>
        <v>Incomplete</v>
      </c>
      <c r="O25" s="51" t="str">
        <f t="shared" si="2"/>
        <v>Incomplete</v>
      </c>
      <c r="P25" s="101" t="str">
        <f t="shared" si="3"/>
        <v>Incomplete</v>
      </c>
    </row>
    <row r="26" spans="1:17" x14ac:dyDescent="0.2">
      <c r="A26" s="96">
        <v>324</v>
      </c>
      <c r="B26" s="97" t="s">
        <v>331</v>
      </c>
      <c r="C26" s="102"/>
      <c r="D26" s="102"/>
      <c r="E26" s="102"/>
      <c r="F26" s="103">
        <f t="shared" si="4"/>
        <v>0</v>
      </c>
      <c r="G26" s="102"/>
      <c r="H26" s="104">
        <f t="shared" si="5"/>
        <v>0</v>
      </c>
      <c r="L26" s="51" t="str">
        <f t="shared" si="0"/>
        <v>Incomplete</v>
      </c>
      <c r="M26" s="51" t="str">
        <f t="shared" si="0"/>
        <v>Incomplete</v>
      </c>
      <c r="N26" s="51" t="str">
        <f t="shared" si="1"/>
        <v>Incomplete</v>
      </c>
      <c r="O26" s="51" t="str">
        <f t="shared" si="2"/>
        <v>Incomplete</v>
      </c>
      <c r="P26" s="101" t="str">
        <f t="shared" si="3"/>
        <v>Incomplete</v>
      </c>
    </row>
    <row r="27" spans="1:17" x14ac:dyDescent="0.2">
      <c r="A27" s="96">
        <v>325</v>
      </c>
      <c r="B27" s="97" t="s">
        <v>327</v>
      </c>
      <c r="C27" s="102"/>
      <c r="D27" s="102"/>
      <c r="E27" s="102"/>
      <c r="F27" s="103">
        <f t="shared" si="4"/>
        <v>0</v>
      </c>
      <c r="G27" s="102"/>
      <c r="H27" s="104">
        <f t="shared" si="5"/>
        <v>0</v>
      </c>
      <c r="L27" s="51" t="str">
        <f t="shared" si="0"/>
        <v>Incomplete</v>
      </c>
      <c r="M27" s="51" t="str">
        <f t="shared" si="0"/>
        <v>Incomplete</v>
      </c>
      <c r="N27" s="51" t="str">
        <f t="shared" si="1"/>
        <v>Incomplete</v>
      </c>
      <c r="O27" s="51" t="str">
        <f t="shared" si="2"/>
        <v>Incomplete</v>
      </c>
      <c r="P27" s="101" t="str">
        <f t="shared" si="3"/>
        <v>Incomplete</v>
      </c>
    </row>
    <row r="28" spans="1:17" x14ac:dyDescent="0.2">
      <c r="A28" s="96">
        <v>326</v>
      </c>
      <c r="B28" s="97" t="s">
        <v>328</v>
      </c>
      <c r="C28" s="102"/>
      <c r="D28" s="102"/>
      <c r="E28" s="102"/>
      <c r="F28" s="103">
        <f t="shared" si="4"/>
        <v>0</v>
      </c>
      <c r="G28" s="102"/>
      <c r="H28" s="104">
        <f t="shared" si="5"/>
        <v>0</v>
      </c>
      <c r="L28" s="51" t="str">
        <f t="shared" si="0"/>
        <v>Incomplete</v>
      </c>
      <c r="M28" s="51" t="str">
        <f t="shared" si="0"/>
        <v>Incomplete</v>
      </c>
      <c r="N28" s="51" t="str">
        <f t="shared" si="1"/>
        <v>Incomplete</v>
      </c>
      <c r="O28" s="51" t="str">
        <f t="shared" si="2"/>
        <v>Incomplete</v>
      </c>
      <c r="P28" s="101" t="str">
        <f t="shared" si="3"/>
        <v>Incomplete</v>
      </c>
      <c r="Q28" s="51" t="str">
        <f>IF(P22="Incomplete","Incomplete",IF(P23="Incomplete","Incomplete",IF(P24="Incomplete","Incomplete",IF(P25="Incomplete","Incomplete",IF(P26="Incomplete","Incomplete",IF(P27="Incomplete","Incomplete",IF(P28="Incomplete","Incomplete","Complete")))))))</f>
        <v>Incomplete</v>
      </c>
    </row>
    <row r="29" spans="1:17" x14ac:dyDescent="0.2">
      <c r="A29" s="360" t="s">
        <v>332</v>
      </c>
      <c r="B29" s="361"/>
      <c r="C29" s="361"/>
      <c r="D29" s="361"/>
      <c r="E29" s="361"/>
      <c r="F29" s="361"/>
      <c r="G29" s="361"/>
      <c r="H29" s="361"/>
      <c r="P29" s="101"/>
    </row>
    <row r="30" spans="1:17" x14ac:dyDescent="0.2">
      <c r="A30" s="96">
        <v>330</v>
      </c>
      <c r="B30" s="97" t="s">
        <v>321</v>
      </c>
      <c r="C30" s="102"/>
      <c r="D30" s="102"/>
      <c r="E30" s="102"/>
      <c r="F30" s="103">
        <f t="shared" si="4"/>
        <v>0</v>
      </c>
      <c r="G30" s="102"/>
      <c r="H30" s="104">
        <f t="shared" si="5"/>
        <v>0</v>
      </c>
      <c r="L30" s="51" t="str">
        <f t="shared" si="0"/>
        <v>Incomplete</v>
      </c>
      <c r="M30" s="51" t="str">
        <f t="shared" si="0"/>
        <v>Incomplete</v>
      </c>
      <c r="N30" s="51" t="str">
        <f t="shared" si="1"/>
        <v>Incomplete</v>
      </c>
      <c r="O30" s="51" t="str">
        <f t="shared" si="2"/>
        <v>Incomplete</v>
      </c>
      <c r="P30" s="101" t="str">
        <f t="shared" si="3"/>
        <v>Incomplete</v>
      </c>
    </row>
    <row r="31" spans="1:17" x14ac:dyDescent="0.2">
      <c r="A31" s="96">
        <v>331</v>
      </c>
      <c r="B31" s="97" t="s">
        <v>323</v>
      </c>
      <c r="C31" s="102"/>
      <c r="D31" s="102"/>
      <c r="E31" s="102"/>
      <c r="F31" s="103">
        <f t="shared" si="4"/>
        <v>0</v>
      </c>
      <c r="G31" s="102"/>
      <c r="H31" s="104">
        <f t="shared" si="5"/>
        <v>0</v>
      </c>
      <c r="L31" s="51" t="str">
        <f t="shared" si="0"/>
        <v>Incomplete</v>
      </c>
      <c r="M31" s="51" t="str">
        <f t="shared" si="0"/>
        <v>Incomplete</v>
      </c>
      <c r="N31" s="51" t="str">
        <f t="shared" si="1"/>
        <v>Incomplete</v>
      </c>
      <c r="O31" s="51" t="str">
        <f t="shared" si="2"/>
        <v>Incomplete</v>
      </c>
      <c r="P31" s="101" t="str">
        <f t="shared" si="3"/>
        <v>Incomplete</v>
      </c>
    </row>
    <row r="32" spans="1:17" x14ac:dyDescent="0.2">
      <c r="A32" s="96">
        <v>332</v>
      </c>
      <c r="B32" s="97" t="s">
        <v>333</v>
      </c>
      <c r="C32" s="102"/>
      <c r="D32" s="102"/>
      <c r="E32" s="102"/>
      <c r="F32" s="103">
        <f t="shared" si="4"/>
        <v>0</v>
      </c>
      <c r="G32" s="102"/>
      <c r="H32" s="104">
        <f t="shared" si="5"/>
        <v>0</v>
      </c>
      <c r="L32" s="51" t="str">
        <f t="shared" si="0"/>
        <v>Incomplete</v>
      </c>
      <c r="M32" s="51" t="str">
        <f t="shared" si="0"/>
        <v>Incomplete</v>
      </c>
      <c r="N32" s="51" t="str">
        <f t="shared" si="1"/>
        <v>Incomplete</v>
      </c>
      <c r="O32" s="51" t="str">
        <f t="shared" si="2"/>
        <v>Incomplete</v>
      </c>
      <c r="P32" s="101" t="str">
        <f t="shared" si="3"/>
        <v>Incomplete</v>
      </c>
    </row>
    <row r="33" spans="1:17" x14ac:dyDescent="0.2">
      <c r="A33" s="96">
        <v>333</v>
      </c>
      <c r="B33" s="97" t="s">
        <v>334</v>
      </c>
      <c r="C33" s="102"/>
      <c r="D33" s="102"/>
      <c r="E33" s="102"/>
      <c r="F33" s="103">
        <f t="shared" si="4"/>
        <v>0</v>
      </c>
      <c r="G33" s="102"/>
      <c r="H33" s="104">
        <f t="shared" si="5"/>
        <v>0</v>
      </c>
      <c r="L33" s="51" t="str">
        <f t="shared" si="0"/>
        <v>Incomplete</v>
      </c>
      <c r="M33" s="51" t="str">
        <f t="shared" si="0"/>
        <v>Incomplete</v>
      </c>
      <c r="N33" s="51" t="str">
        <f t="shared" si="1"/>
        <v>Incomplete</v>
      </c>
      <c r="O33" s="51" t="str">
        <f t="shared" si="2"/>
        <v>Incomplete</v>
      </c>
      <c r="P33" s="101" t="str">
        <f t="shared" si="3"/>
        <v>Incomplete</v>
      </c>
    </row>
    <row r="34" spans="1:17" x14ac:dyDescent="0.2">
      <c r="A34" s="96">
        <v>334</v>
      </c>
      <c r="B34" s="97" t="s">
        <v>331</v>
      </c>
      <c r="C34" s="102"/>
      <c r="D34" s="102"/>
      <c r="E34" s="102"/>
      <c r="F34" s="103">
        <f t="shared" si="4"/>
        <v>0</v>
      </c>
      <c r="G34" s="102"/>
      <c r="H34" s="104">
        <f t="shared" si="5"/>
        <v>0</v>
      </c>
      <c r="L34" s="51" t="str">
        <f t="shared" si="0"/>
        <v>Incomplete</v>
      </c>
      <c r="M34" s="51" t="str">
        <f t="shared" si="0"/>
        <v>Incomplete</v>
      </c>
      <c r="N34" s="51" t="str">
        <f t="shared" si="1"/>
        <v>Incomplete</v>
      </c>
      <c r="O34" s="51" t="str">
        <f t="shared" si="2"/>
        <v>Incomplete</v>
      </c>
      <c r="P34" s="101" t="str">
        <f t="shared" si="3"/>
        <v>Incomplete</v>
      </c>
    </row>
    <row r="35" spans="1:17" x14ac:dyDescent="0.2">
      <c r="A35" s="96">
        <v>335</v>
      </c>
      <c r="B35" s="97" t="s">
        <v>327</v>
      </c>
      <c r="C35" s="102"/>
      <c r="D35" s="102"/>
      <c r="E35" s="102"/>
      <c r="F35" s="103">
        <f t="shared" si="4"/>
        <v>0</v>
      </c>
      <c r="G35" s="102"/>
      <c r="H35" s="104">
        <f t="shared" si="5"/>
        <v>0</v>
      </c>
      <c r="L35" s="51" t="str">
        <f t="shared" si="0"/>
        <v>Incomplete</v>
      </c>
      <c r="M35" s="51" t="str">
        <f t="shared" si="0"/>
        <v>Incomplete</v>
      </c>
      <c r="N35" s="51" t="str">
        <f t="shared" si="1"/>
        <v>Incomplete</v>
      </c>
      <c r="O35" s="51" t="str">
        <f t="shared" si="2"/>
        <v>Incomplete</v>
      </c>
      <c r="P35" s="101" t="str">
        <f t="shared" si="3"/>
        <v>Incomplete</v>
      </c>
    </row>
    <row r="36" spans="1:17" x14ac:dyDescent="0.2">
      <c r="A36" s="96">
        <v>336</v>
      </c>
      <c r="B36" s="97" t="s">
        <v>335</v>
      </c>
      <c r="C36" s="102"/>
      <c r="D36" s="102"/>
      <c r="E36" s="102"/>
      <c r="F36" s="103">
        <f t="shared" si="4"/>
        <v>0</v>
      </c>
      <c r="G36" s="102"/>
      <c r="H36" s="104">
        <f t="shared" si="5"/>
        <v>0</v>
      </c>
      <c r="L36" s="51" t="str">
        <f t="shared" si="0"/>
        <v>Incomplete</v>
      </c>
      <c r="M36" s="51" t="str">
        <f t="shared" si="0"/>
        <v>Incomplete</v>
      </c>
      <c r="N36" s="51" t="str">
        <f t="shared" si="1"/>
        <v>Incomplete</v>
      </c>
      <c r="O36" s="51" t="str">
        <f t="shared" si="2"/>
        <v>Incomplete</v>
      </c>
      <c r="P36" s="101" t="str">
        <f t="shared" si="3"/>
        <v>Incomplete</v>
      </c>
    </row>
    <row r="37" spans="1:17" x14ac:dyDescent="0.2">
      <c r="A37" s="96">
        <v>337</v>
      </c>
      <c r="B37" s="97" t="s">
        <v>328</v>
      </c>
      <c r="C37" s="102"/>
      <c r="D37" s="102"/>
      <c r="E37" s="102"/>
      <c r="F37" s="103">
        <f t="shared" si="4"/>
        <v>0</v>
      </c>
      <c r="G37" s="102"/>
      <c r="H37" s="104">
        <f t="shared" si="5"/>
        <v>0</v>
      </c>
      <c r="L37" s="51" t="str">
        <f t="shared" si="0"/>
        <v>Incomplete</v>
      </c>
      <c r="M37" s="51" t="str">
        <f t="shared" si="0"/>
        <v>Incomplete</v>
      </c>
      <c r="N37" s="51" t="str">
        <f t="shared" si="1"/>
        <v>Incomplete</v>
      </c>
      <c r="O37" s="51" t="str">
        <f t="shared" si="2"/>
        <v>Incomplete</v>
      </c>
      <c r="P37" s="101" t="str">
        <f t="shared" si="3"/>
        <v>Incomplete</v>
      </c>
      <c r="Q37" s="51" t="str">
        <f>IF(P30="Incomplete","Incomplete",IF(P31="Incomplete","Incomplete",IF(P32="Incomplete","Incomplete",IF(P33="Incomplete","Incomplete",IF(P34="Incomplete","Incomplete",IF(P35="Incomplete","Incomplete",IF(P36="Incomplete","Incomplete",IF(P37="Incomplete","Incomplete","Complete"))))))))</f>
        <v>Incomplete</v>
      </c>
    </row>
    <row r="38" spans="1:17" x14ac:dyDescent="0.2">
      <c r="A38" s="360" t="s">
        <v>336</v>
      </c>
      <c r="B38" s="361"/>
      <c r="C38" s="361"/>
      <c r="D38" s="361"/>
      <c r="E38" s="361"/>
      <c r="F38" s="361"/>
      <c r="G38" s="361"/>
      <c r="H38" s="361"/>
      <c r="P38" s="101"/>
    </row>
    <row r="39" spans="1:17" x14ac:dyDescent="0.2">
      <c r="A39" s="96">
        <v>340</v>
      </c>
      <c r="B39" s="97" t="s">
        <v>321</v>
      </c>
      <c r="C39" s="102"/>
      <c r="D39" s="102"/>
      <c r="E39" s="102"/>
      <c r="F39" s="103">
        <f t="shared" si="4"/>
        <v>0</v>
      </c>
      <c r="G39" s="102"/>
      <c r="H39" s="104">
        <f t="shared" si="5"/>
        <v>0</v>
      </c>
      <c r="L39" s="51" t="str">
        <f t="shared" si="0"/>
        <v>Incomplete</v>
      </c>
      <c r="M39" s="51" t="str">
        <f t="shared" si="0"/>
        <v>Incomplete</v>
      </c>
      <c r="N39" s="51" t="str">
        <f t="shared" si="1"/>
        <v>Incomplete</v>
      </c>
      <c r="O39" s="51" t="str">
        <f t="shared" si="2"/>
        <v>Incomplete</v>
      </c>
      <c r="P39" s="101" t="str">
        <f t="shared" si="3"/>
        <v>Incomplete</v>
      </c>
    </row>
    <row r="40" spans="1:17" x14ac:dyDescent="0.2">
      <c r="A40" s="96">
        <v>341</v>
      </c>
      <c r="B40" s="97" t="s">
        <v>323</v>
      </c>
      <c r="C40" s="102"/>
      <c r="D40" s="102"/>
      <c r="E40" s="102"/>
      <c r="F40" s="103">
        <f t="shared" si="4"/>
        <v>0</v>
      </c>
      <c r="G40" s="102"/>
      <c r="H40" s="104">
        <f t="shared" si="5"/>
        <v>0</v>
      </c>
      <c r="L40" s="51" t="str">
        <f t="shared" si="0"/>
        <v>Incomplete</v>
      </c>
      <c r="M40" s="51" t="str">
        <f t="shared" si="0"/>
        <v>Incomplete</v>
      </c>
      <c r="N40" s="51" t="str">
        <f t="shared" si="1"/>
        <v>Incomplete</v>
      </c>
      <c r="O40" s="51" t="str">
        <f t="shared" si="2"/>
        <v>Incomplete</v>
      </c>
      <c r="P40" s="101" t="str">
        <f t="shared" si="3"/>
        <v>Incomplete</v>
      </c>
    </row>
    <row r="41" spans="1:17" x14ac:dyDescent="0.2">
      <c r="A41" s="96">
        <v>342</v>
      </c>
      <c r="B41" s="97" t="s">
        <v>337</v>
      </c>
      <c r="C41" s="102"/>
      <c r="D41" s="102"/>
      <c r="E41" s="102"/>
      <c r="F41" s="103">
        <f t="shared" si="4"/>
        <v>0</v>
      </c>
      <c r="G41" s="102"/>
      <c r="H41" s="104">
        <f t="shared" si="5"/>
        <v>0</v>
      </c>
      <c r="L41" s="51" t="str">
        <f t="shared" si="0"/>
        <v>Incomplete</v>
      </c>
      <c r="M41" s="51" t="str">
        <f t="shared" si="0"/>
        <v>Incomplete</v>
      </c>
      <c r="N41" s="51" t="str">
        <f t="shared" si="1"/>
        <v>Incomplete</v>
      </c>
      <c r="O41" s="51" t="str">
        <f t="shared" si="2"/>
        <v>Incomplete</v>
      </c>
      <c r="P41" s="101" t="str">
        <f t="shared" si="3"/>
        <v>Incomplete</v>
      </c>
    </row>
    <row r="42" spans="1:17" x14ac:dyDescent="0.2">
      <c r="A42" s="96">
        <v>343</v>
      </c>
      <c r="B42" s="97" t="s">
        <v>338</v>
      </c>
      <c r="C42" s="102"/>
      <c r="D42" s="102"/>
      <c r="E42" s="102"/>
      <c r="F42" s="103">
        <f t="shared" si="4"/>
        <v>0</v>
      </c>
      <c r="G42" s="102"/>
      <c r="H42" s="104">
        <f t="shared" si="5"/>
        <v>0</v>
      </c>
      <c r="L42" s="51" t="str">
        <f t="shared" si="0"/>
        <v>Incomplete</v>
      </c>
      <c r="M42" s="51" t="str">
        <f t="shared" si="0"/>
        <v>Incomplete</v>
      </c>
      <c r="N42" s="51" t="str">
        <f t="shared" si="1"/>
        <v>Incomplete</v>
      </c>
      <c r="O42" s="51" t="str">
        <f t="shared" si="2"/>
        <v>Incomplete</v>
      </c>
      <c r="P42" s="101" t="str">
        <f t="shared" si="3"/>
        <v>Incomplete</v>
      </c>
    </row>
    <row r="43" spans="1:17" x14ac:dyDescent="0.2">
      <c r="A43" s="96">
        <v>344</v>
      </c>
      <c r="B43" s="97" t="s">
        <v>339</v>
      </c>
      <c r="C43" s="102"/>
      <c r="D43" s="102"/>
      <c r="E43" s="102"/>
      <c r="F43" s="103">
        <f t="shared" si="4"/>
        <v>0</v>
      </c>
      <c r="G43" s="102"/>
      <c r="H43" s="104">
        <f t="shared" si="5"/>
        <v>0</v>
      </c>
      <c r="L43" s="51" t="str">
        <f t="shared" si="0"/>
        <v>Incomplete</v>
      </c>
      <c r="M43" s="51" t="str">
        <f t="shared" si="0"/>
        <v>Incomplete</v>
      </c>
      <c r="N43" s="51" t="str">
        <f t="shared" si="1"/>
        <v>Incomplete</v>
      </c>
      <c r="O43" s="51" t="str">
        <f t="shared" si="2"/>
        <v>Incomplete</v>
      </c>
      <c r="P43" s="51" t="str">
        <f t="shared" si="3"/>
        <v>Incomplete</v>
      </c>
    </row>
    <row r="44" spans="1:17" x14ac:dyDescent="0.2">
      <c r="A44" s="96">
        <v>345</v>
      </c>
      <c r="B44" s="97" t="s">
        <v>331</v>
      </c>
      <c r="C44" s="102"/>
      <c r="D44" s="102"/>
      <c r="E44" s="102"/>
      <c r="F44" s="103">
        <f t="shared" si="4"/>
        <v>0</v>
      </c>
      <c r="G44" s="102"/>
      <c r="H44" s="104">
        <f t="shared" si="5"/>
        <v>0</v>
      </c>
      <c r="L44" s="51" t="str">
        <f t="shared" si="0"/>
        <v>Incomplete</v>
      </c>
      <c r="M44" s="51" t="str">
        <f t="shared" si="0"/>
        <v>Incomplete</v>
      </c>
      <c r="N44" s="51" t="str">
        <f t="shared" si="1"/>
        <v>Incomplete</v>
      </c>
      <c r="O44" s="51" t="str">
        <f t="shared" si="2"/>
        <v>Incomplete</v>
      </c>
      <c r="P44" s="51" t="str">
        <f t="shared" si="3"/>
        <v>Incomplete</v>
      </c>
    </row>
    <row r="45" spans="1:17" x14ac:dyDescent="0.2">
      <c r="A45" s="96">
        <v>346</v>
      </c>
      <c r="B45" s="97" t="s">
        <v>327</v>
      </c>
      <c r="C45" s="102"/>
      <c r="D45" s="102"/>
      <c r="E45" s="102"/>
      <c r="F45" s="103">
        <f t="shared" si="4"/>
        <v>0</v>
      </c>
      <c r="G45" s="102"/>
      <c r="H45" s="104">
        <f t="shared" si="5"/>
        <v>0</v>
      </c>
      <c r="L45" s="51" t="str">
        <f t="shared" si="0"/>
        <v>Incomplete</v>
      </c>
      <c r="M45" s="51" t="str">
        <f t="shared" si="0"/>
        <v>Incomplete</v>
      </c>
      <c r="N45" s="51" t="str">
        <f t="shared" si="1"/>
        <v>Incomplete</v>
      </c>
      <c r="O45" s="51" t="str">
        <f t="shared" si="2"/>
        <v>Incomplete</v>
      </c>
      <c r="P45" s="51" t="str">
        <f t="shared" si="3"/>
        <v>Incomplete</v>
      </c>
    </row>
    <row r="46" spans="1:17" x14ac:dyDescent="0.2">
      <c r="A46" s="96">
        <v>347</v>
      </c>
      <c r="B46" s="97" t="s">
        <v>328</v>
      </c>
      <c r="C46" s="102"/>
      <c r="D46" s="102"/>
      <c r="E46" s="102"/>
      <c r="F46" s="103">
        <f t="shared" si="4"/>
        <v>0</v>
      </c>
      <c r="G46" s="102"/>
      <c r="H46" s="104">
        <f t="shared" si="5"/>
        <v>0</v>
      </c>
      <c r="L46" s="51" t="str">
        <f t="shared" ref="L46:L95" si="6">IF(C46&lt;&gt;"","Complete","Incomplete")</f>
        <v>Incomplete</v>
      </c>
      <c r="M46" s="51" t="str">
        <f t="shared" ref="M46:M95" si="7">IF(D46&lt;&gt;"","Complete","Incomplete")</f>
        <v>Incomplete</v>
      </c>
      <c r="N46" s="51" t="str">
        <f t="shared" ref="N46:N95" si="8">IF(E46&lt;&gt;"","Complete","Incomplete")</f>
        <v>Incomplete</v>
      </c>
      <c r="O46" s="51" t="str">
        <f t="shared" ref="O46:O95" si="9">IF(G46&lt;&gt;"","Complete","Incomplete")</f>
        <v>Incomplete</v>
      </c>
      <c r="P46" s="51" t="str">
        <f t="shared" ref="P46:P95" si="10">IF(L46="Incomplete","Incomplete",IF(M46="Incomplete","Incomplete",IF(N46="Incomplete","Incomplete",IF(O46="Incomplete","Incomplete","Complete"))))</f>
        <v>Incomplete</v>
      </c>
    </row>
    <row r="47" spans="1:17" x14ac:dyDescent="0.2">
      <c r="A47" s="96">
        <v>348</v>
      </c>
      <c r="B47" s="97" t="s">
        <v>340</v>
      </c>
      <c r="C47" s="102"/>
      <c r="D47" s="102"/>
      <c r="E47" s="102"/>
      <c r="F47" s="103">
        <f t="shared" si="4"/>
        <v>0</v>
      </c>
      <c r="G47" s="102"/>
      <c r="H47" s="104">
        <f t="shared" si="5"/>
        <v>0</v>
      </c>
      <c r="L47" s="51" t="str">
        <f t="shared" si="6"/>
        <v>Incomplete</v>
      </c>
      <c r="M47" s="51" t="str">
        <f t="shared" si="7"/>
        <v>Incomplete</v>
      </c>
      <c r="N47" s="51" t="str">
        <f t="shared" si="8"/>
        <v>Incomplete</v>
      </c>
      <c r="O47" s="51" t="str">
        <f t="shared" si="9"/>
        <v>Incomplete</v>
      </c>
      <c r="P47" s="51" t="str">
        <f t="shared" si="10"/>
        <v>Incomplete</v>
      </c>
      <c r="Q47" s="51" t="str">
        <f>IF(P39="Incomplete","Incomplete",IF(P40="Incomplete","Incomplete",IF(P41="Incomplete","Incomplete",IF(P42="Incomplete","Incomplete",IF(P43="Incomplete","Incomplete",IF(P44="Incomplete","Incomplete",IF(P45="Incomplete","Incomplete",IF(P46="Incomplete","Incomplete",IF(P47="Incomplete","Incomplete","Complete")))))))))</f>
        <v>Incomplete</v>
      </c>
    </row>
    <row r="48" spans="1:17" x14ac:dyDescent="0.2">
      <c r="A48" s="360" t="s">
        <v>341</v>
      </c>
      <c r="B48" s="361"/>
      <c r="C48" s="361"/>
      <c r="D48" s="361"/>
      <c r="E48" s="361"/>
      <c r="F48" s="361"/>
      <c r="G48" s="361"/>
      <c r="H48" s="361"/>
    </row>
    <row r="49" spans="1:17" x14ac:dyDescent="0.2">
      <c r="A49" s="96">
        <v>350</v>
      </c>
      <c r="B49" s="97" t="s">
        <v>321</v>
      </c>
      <c r="C49" s="102"/>
      <c r="D49" s="102"/>
      <c r="E49" s="102"/>
      <c r="F49" s="103">
        <f t="shared" si="4"/>
        <v>0</v>
      </c>
      <c r="G49" s="102"/>
      <c r="H49" s="104">
        <f t="shared" si="5"/>
        <v>0</v>
      </c>
      <c r="L49" s="51" t="str">
        <f t="shared" si="6"/>
        <v>Incomplete</v>
      </c>
      <c r="M49" s="51" t="str">
        <f t="shared" si="7"/>
        <v>Incomplete</v>
      </c>
      <c r="N49" s="51" t="str">
        <f t="shared" si="8"/>
        <v>Incomplete</v>
      </c>
      <c r="O49" s="51" t="str">
        <f t="shared" si="9"/>
        <v>Incomplete</v>
      </c>
      <c r="P49" s="51" t="str">
        <f t="shared" si="10"/>
        <v>Incomplete</v>
      </c>
    </row>
    <row r="50" spans="1:17" x14ac:dyDescent="0.2">
      <c r="A50" s="96">
        <v>352</v>
      </c>
      <c r="B50" s="97" t="s">
        <v>323</v>
      </c>
      <c r="C50" s="102"/>
      <c r="D50" s="102"/>
      <c r="E50" s="102"/>
      <c r="F50" s="103">
        <f t="shared" si="4"/>
        <v>0</v>
      </c>
      <c r="G50" s="102"/>
      <c r="H50" s="104">
        <f t="shared" si="5"/>
        <v>0</v>
      </c>
      <c r="L50" s="51" t="str">
        <f t="shared" si="6"/>
        <v>Incomplete</v>
      </c>
      <c r="M50" s="51" t="str">
        <f t="shared" si="7"/>
        <v>Incomplete</v>
      </c>
      <c r="N50" s="51" t="str">
        <f t="shared" si="8"/>
        <v>Incomplete</v>
      </c>
      <c r="O50" s="51" t="str">
        <f t="shared" si="9"/>
        <v>Incomplete</v>
      </c>
      <c r="P50" s="51" t="str">
        <f t="shared" si="10"/>
        <v>Incomplete</v>
      </c>
    </row>
    <row r="51" spans="1:17" x14ac:dyDescent="0.2">
      <c r="A51" s="96">
        <v>353</v>
      </c>
      <c r="B51" s="97" t="s">
        <v>342</v>
      </c>
      <c r="C51" s="102"/>
      <c r="D51" s="102"/>
      <c r="E51" s="102"/>
      <c r="F51" s="103">
        <f t="shared" si="4"/>
        <v>0</v>
      </c>
      <c r="G51" s="102"/>
      <c r="H51" s="104">
        <f t="shared" si="5"/>
        <v>0</v>
      </c>
      <c r="L51" s="51" t="str">
        <f t="shared" si="6"/>
        <v>Incomplete</v>
      </c>
      <c r="M51" s="51" t="str">
        <f t="shared" si="7"/>
        <v>Incomplete</v>
      </c>
      <c r="N51" s="51" t="str">
        <f t="shared" si="8"/>
        <v>Incomplete</v>
      </c>
      <c r="O51" s="51" t="str">
        <f t="shared" si="9"/>
        <v>Incomplete</v>
      </c>
      <c r="P51" s="51" t="str">
        <f t="shared" si="10"/>
        <v>Incomplete</v>
      </c>
    </row>
    <row r="52" spans="1:17" x14ac:dyDescent="0.2">
      <c r="A52" s="96">
        <v>354</v>
      </c>
      <c r="B52" s="97" t="s">
        <v>343</v>
      </c>
      <c r="C52" s="102"/>
      <c r="D52" s="102"/>
      <c r="E52" s="102"/>
      <c r="F52" s="103">
        <f t="shared" si="4"/>
        <v>0</v>
      </c>
      <c r="G52" s="102"/>
      <c r="H52" s="104">
        <f t="shared" si="5"/>
        <v>0</v>
      </c>
      <c r="L52" s="51" t="str">
        <f t="shared" si="6"/>
        <v>Incomplete</v>
      </c>
      <c r="M52" s="51" t="str">
        <f t="shared" si="7"/>
        <v>Incomplete</v>
      </c>
      <c r="N52" s="51" t="str">
        <f t="shared" si="8"/>
        <v>Incomplete</v>
      </c>
      <c r="O52" s="51" t="str">
        <f t="shared" si="9"/>
        <v>Incomplete</v>
      </c>
      <c r="P52" s="51" t="str">
        <f t="shared" si="10"/>
        <v>Incomplete</v>
      </c>
    </row>
    <row r="53" spans="1:17" x14ac:dyDescent="0.2">
      <c r="A53" s="96">
        <v>355</v>
      </c>
      <c r="B53" s="97" t="s">
        <v>344</v>
      </c>
      <c r="C53" s="102"/>
      <c r="D53" s="102"/>
      <c r="E53" s="102"/>
      <c r="F53" s="103">
        <f t="shared" si="4"/>
        <v>0</v>
      </c>
      <c r="G53" s="102"/>
      <c r="H53" s="104">
        <f t="shared" si="5"/>
        <v>0</v>
      </c>
      <c r="L53" s="51" t="str">
        <f t="shared" si="6"/>
        <v>Incomplete</v>
      </c>
      <c r="M53" s="51" t="str">
        <f t="shared" si="7"/>
        <v>Incomplete</v>
      </c>
      <c r="N53" s="51" t="str">
        <f t="shared" si="8"/>
        <v>Incomplete</v>
      </c>
      <c r="O53" s="51" t="str">
        <f t="shared" si="9"/>
        <v>Incomplete</v>
      </c>
      <c r="P53" s="51" t="str">
        <f t="shared" si="10"/>
        <v>Incomplete</v>
      </c>
    </row>
    <row r="54" spans="1:17" x14ac:dyDescent="0.2">
      <c r="A54" s="96">
        <v>356</v>
      </c>
      <c r="B54" s="97" t="s">
        <v>345</v>
      </c>
      <c r="C54" s="102"/>
      <c r="D54" s="102"/>
      <c r="E54" s="102"/>
      <c r="F54" s="103">
        <f t="shared" si="4"/>
        <v>0</v>
      </c>
      <c r="G54" s="102"/>
      <c r="H54" s="104">
        <f t="shared" si="5"/>
        <v>0</v>
      </c>
      <c r="L54" s="51" t="str">
        <f t="shared" si="6"/>
        <v>Incomplete</v>
      </c>
      <c r="M54" s="51" t="str">
        <f t="shared" si="7"/>
        <v>Incomplete</v>
      </c>
      <c r="N54" s="51" t="str">
        <f t="shared" si="8"/>
        <v>Incomplete</v>
      </c>
      <c r="O54" s="51" t="str">
        <f t="shared" si="9"/>
        <v>Incomplete</v>
      </c>
      <c r="P54" s="51" t="str">
        <f t="shared" si="10"/>
        <v>Incomplete</v>
      </c>
    </row>
    <row r="55" spans="1:17" x14ac:dyDescent="0.2">
      <c r="A55" s="96">
        <v>357</v>
      </c>
      <c r="B55" s="97" t="s">
        <v>346</v>
      </c>
      <c r="C55" s="102"/>
      <c r="D55" s="102"/>
      <c r="E55" s="102"/>
      <c r="F55" s="103">
        <f t="shared" si="4"/>
        <v>0</v>
      </c>
      <c r="G55" s="102"/>
      <c r="H55" s="104">
        <f t="shared" si="5"/>
        <v>0</v>
      </c>
      <c r="L55" s="51" t="str">
        <f t="shared" si="6"/>
        <v>Incomplete</v>
      </c>
      <c r="M55" s="51" t="str">
        <f t="shared" si="7"/>
        <v>Incomplete</v>
      </c>
      <c r="N55" s="51" t="str">
        <f t="shared" si="8"/>
        <v>Incomplete</v>
      </c>
      <c r="O55" s="51" t="str">
        <f t="shared" si="9"/>
        <v>Incomplete</v>
      </c>
      <c r="P55" s="51" t="str">
        <f t="shared" si="10"/>
        <v>Incomplete</v>
      </c>
    </row>
    <row r="56" spans="1:17" x14ac:dyDescent="0.2">
      <c r="A56" s="96">
        <v>358</v>
      </c>
      <c r="B56" s="97" t="s">
        <v>347</v>
      </c>
      <c r="C56" s="102"/>
      <c r="D56" s="102"/>
      <c r="E56" s="102"/>
      <c r="F56" s="103">
        <f t="shared" si="4"/>
        <v>0</v>
      </c>
      <c r="G56" s="102"/>
      <c r="H56" s="104">
        <f t="shared" si="5"/>
        <v>0</v>
      </c>
      <c r="L56" s="51" t="str">
        <f t="shared" si="6"/>
        <v>Incomplete</v>
      </c>
      <c r="M56" s="51" t="str">
        <f t="shared" si="7"/>
        <v>Incomplete</v>
      </c>
      <c r="N56" s="51" t="str">
        <f t="shared" si="8"/>
        <v>Incomplete</v>
      </c>
      <c r="O56" s="51" t="str">
        <f t="shared" si="9"/>
        <v>Incomplete</v>
      </c>
      <c r="P56" s="51" t="str">
        <f t="shared" si="10"/>
        <v>Incomplete</v>
      </c>
    </row>
    <row r="57" spans="1:17" x14ac:dyDescent="0.2">
      <c r="A57" s="96">
        <v>359</v>
      </c>
      <c r="B57" s="97" t="s">
        <v>348</v>
      </c>
      <c r="C57" s="102"/>
      <c r="D57" s="102"/>
      <c r="E57" s="102"/>
      <c r="F57" s="103">
        <f t="shared" si="4"/>
        <v>0</v>
      </c>
      <c r="G57" s="102"/>
      <c r="H57" s="104">
        <f t="shared" si="5"/>
        <v>0</v>
      </c>
      <c r="L57" s="51" t="str">
        <f t="shared" si="6"/>
        <v>Incomplete</v>
      </c>
      <c r="M57" s="51" t="str">
        <f t="shared" si="7"/>
        <v>Incomplete</v>
      </c>
      <c r="N57" s="51" t="str">
        <f t="shared" si="8"/>
        <v>Incomplete</v>
      </c>
      <c r="O57" s="51" t="str">
        <f t="shared" si="9"/>
        <v>Incomplete</v>
      </c>
      <c r="P57" s="51" t="str">
        <f t="shared" si="10"/>
        <v>Incomplete</v>
      </c>
    </row>
    <row r="58" spans="1:17" x14ac:dyDescent="0.2">
      <c r="A58" s="96">
        <v>359.1</v>
      </c>
      <c r="B58" s="97" t="s">
        <v>349</v>
      </c>
      <c r="C58" s="102"/>
      <c r="D58" s="102"/>
      <c r="E58" s="102"/>
      <c r="F58" s="103">
        <f t="shared" si="4"/>
        <v>0</v>
      </c>
      <c r="G58" s="102"/>
      <c r="H58" s="104">
        <f t="shared" si="5"/>
        <v>0</v>
      </c>
      <c r="L58" s="51" t="str">
        <f t="shared" si="6"/>
        <v>Incomplete</v>
      </c>
      <c r="M58" s="51" t="str">
        <f t="shared" si="7"/>
        <v>Incomplete</v>
      </c>
      <c r="N58" s="51" t="str">
        <f t="shared" si="8"/>
        <v>Incomplete</v>
      </c>
      <c r="O58" s="51" t="str">
        <f t="shared" si="9"/>
        <v>Incomplete</v>
      </c>
      <c r="P58" s="51" t="str">
        <f t="shared" si="10"/>
        <v>Incomplete</v>
      </c>
      <c r="Q58" s="51" t="str">
        <f>IF(P49="Incomplete","Incomplete",IF(P50="Incomplete","Incomplete",IF(P51="Incomplete","Incomplete",IF(P52="Incomplete","Incomplete",IF(P53="Incomplete","Incomplete",IF(P54="Incomplete","Incomplete",IF(P55="Incomplete","Incomplete",IF(P56="Incomplete","Incomplete",IF(P57="Incomplete","Incomplete",IF(P58="Incomplete","Incomplete","Complete"))))))))))</f>
        <v>Incomplete</v>
      </c>
    </row>
    <row r="59" spans="1:17" x14ac:dyDescent="0.2">
      <c r="A59" s="360" t="s">
        <v>350</v>
      </c>
      <c r="B59" s="361"/>
      <c r="C59" s="361"/>
      <c r="D59" s="361"/>
      <c r="E59" s="361"/>
      <c r="F59" s="361"/>
      <c r="G59" s="361"/>
      <c r="H59" s="361"/>
    </row>
    <row r="60" spans="1:17" x14ac:dyDescent="0.2">
      <c r="A60" s="96">
        <v>360</v>
      </c>
      <c r="B60" s="97" t="s">
        <v>321</v>
      </c>
      <c r="C60" s="102"/>
      <c r="D60" s="102"/>
      <c r="E60" s="102"/>
      <c r="F60" s="103">
        <f t="shared" si="4"/>
        <v>0</v>
      </c>
      <c r="G60" s="102"/>
      <c r="H60" s="104">
        <f t="shared" si="5"/>
        <v>0</v>
      </c>
      <c r="L60" s="51" t="str">
        <f t="shared" si="6"/>
        <v>Incomplete</v>
      </c>
      <c r="M60" s="51" t="str">
        <f t="shared" si="7"/>
        <v>Incomplete</v>
      </c>
      <c r="N60" s="51" t="str">
        <f t="shared" si="8"/>
        <v>Incomplete</v>
      </c>
      <c r="O60" s="51" t="str">
        <f t="shared" si="9"/>
        <v>Incomplete</v>
      </c>
      <c r="P60" s="51" t="str">
        <f t="shared" si="10"/>
        <v>Incomplete</v>
      </c>
    </row>
    <row r="61" spans="1:17" x14ac:dyDescent="0.2">
      <c r="A61" s="96">
        <v>361</v>
      </c>
      <c r="B61" s="97" t="s">
        <v>323</v>
      </c>
      <c r="C61" s="102"/>
      <c r="D61" s="102"/>
      <c r="E61" s="102"/>
      <c r="F61" s="103">
        <f t="shared" si="4"/>
        <v>0</v>
      </c>
      <c r="G61" s="102"/>
      <c r="H61" s="104">
        <f t="shared" si="5"/>
        <v>0</v>
      </c>
      <c r="L61" s="51" t="str">
        <f t="shared" si="6"/>
        <v>Incomplete</v>
      </c>
      <c r="M61" s="51" t="str">
        <f t="shared" si="7"/>
        <v>Incomplete</v>
      </c>
      <c r="N61" s="51" t="str">
        <f t="shared" si="8"/>
        <v>Incomplete</v>
      </c>
      <c r="O61" s="51" t="str">
        <f t="shared" si="9"/>
        <v>Incomplete</v>
      </c>
      <c r="P61" s="51" t="str">
        <f t="shared" si="10"/>
        <v>Incomplete</v>
      </c>
    </row>
    <row r="62" spans="1:17" x14ac:dyDescent="0.2">
      <c r="A62" s="96">
        <v>362</v>
      </c>
      <c r="B62" s="97" t="s">
        <v>342</v>
      </c>
      <c r="C62" s="102"/>
      <c r="D62" s="102"/>
      <c r="E62" s="102"/>
      <c r="F62" s="103">
        <f t="shared" si="4"/>
        <v>0</v>
      </c>
      <c r="G62" s="102"/>
      <c r="H62" s="104">
        <f t="shared" si="5"/>
        <v>0</v>
      </c>
      <c r="L62" s="51" t="str">
        <f t="shared" si="6"/>
        <v>Incomplete</v>
      </c>
      <c r="M62" s="51" t="str">
        <f t="shared" si="7"/>
        <v>Incomplete</v>
      </c>
      <c r="N62" s="51" t="str">
        <f t="shared" si="8"/>
        <v>Incomplete</v>
      </c>
      <c r="O62" s="51" t="str">
        <f t="shared" si="9"/>
        <v>Incomplete</v>
      </c>
      <c r="P62" s="51" t="str">
        <f t="shared" si="10"/>
        <v>Incomplete</v>
      </c>
    </row>
    <row r="63" spans="1:17" x14ac:dyDescent="0.2">
      <c r="A63" s="96">
        <v>363</v>
      </c>
      <c r="B63" s="97" t="s">
        <v>351</v>
      </c>
      <c r="C63" s="102"/>
      <c r="D63" s="102"/>
      <c r="E63" s="102"/>
      <c r="F63" s="103">
        <f t="shared" si="4"/>
        <v>0</v>
      </c>
      <c r="G63" s="102"/>
      <c r="H63" s="104">
        <f t="shared" si="5"/>
        <v>0</v>
      </c>
      <c r="L63" s="51" t="str">
        <f t="shared" si="6"/>
        <v>Incomplete</v>
      </c>
      <c r="M63" s="51" t="str">
        <f t="shared" si="7"/>
        <v>Incomplete</v>
      </c>
      <c r="N63" s="51" t="str">
        <f t="shared" si="8"/>
        <v>Incomplete</v>
      </c>
      <c r="O63" s="51" t="str">
        <f t="shared" si="9"/>
        <v>Incomplete</v>
      </c>
      <c r="P63" s="51" t="str">
        <f t="shared" si="10"/>
        <v>Incomplete</v>
      </c>
    </row>
    <row r="64" spans="1:17" x14ac:dyDescent="0.2">
      <c r="A64" s="96">
        <v>364</v>
      </c>
      <c r="B64" s="97" t="s">
        <v>352</v>
      </c>
      <c r="C64" s="102"/>
      <c r="D64" s="102"/>
      <c r="E64" s="102"/>
      <c r="F64" s="103">
        <f t="shared" si="4"/>
        <v>0</v>
      </c>
      <c r="G64" s="102"/>
      <c r="H64" s="104">
        <f t="shared" si="5"/>
        <v>0</v>
      </c>
      <c r="L64" s="51" t="str">
        <f t="shared" si="6"/>
        <v>Incomplete</v>
      </c>
      <c r="M64" s="51" t="str">
        <f t="shared" si="7"/>
        <v>Incomplete</v>
      </c>
      <c r="N64" s="51" t="str">
        <f t="shared" si="8"/>
        <v>Incomplete</v>
      </c>
      <c r="O64" s="51" t="str">
        <f t="shared" si="9"/>
        <v>Incomplete</v>
      </c>
      <c r="P64" s="51" t="str">
        <f t="shared" si="10"/>
        <v>Incomplete</v>
      </c>
    </row>
    <row r="65" spans="1:17" x14ac:dyDescent="0.2">
      <c r="A65" s="96">
        <v>365</v>
      </c>
      <c r="B65" s="97" t="s">
        <v>345</v>
      </c>
      <c r="C65" s="102"/>
      <c r="D65" s="102"/>
      <c r="E65" s="102"/>
      <c r="F65" s="103">
        <f t="shared" si="4"/>
        <v>0</v>
      </c>
      <c r="G65" s="102"/>
      <c r="H65" s="104">
        <f t="shared" si="5"/>
        <v>0</v>
      </c>
      <c r="L65" s="51" t="str">
        <f t="shared" si="6"/>
        <v>Incomplete</v>
      </c>
      <c r="M65" s="51" t="str">
        <f t="shared" si="7"/>
        <v>Incomplete</v>
      </c>
      <c r="N65" s="51" t="str">
        <f t="shared" si="8"/>
        <v>Incomplete</v>
      </c>
      <c r="O65" s="51" t="str">
        <f t="shared" si="9"/>
        <v>Incomplete</v>
      </c>
      <c r="P65" s="51" t="str">
        <f t="shared" si="10"/>
        <v>Incomplete</v>
      </c>
    </row>
    <row r="66" spans="1:17" x14ac:dyDescent="0.2">
      <c r="A66" s="96">
        <v>366</v>
      </c>
      <c r="B66" s="97" t="s">
        <v>346</v>
      </c>
      <c r="C66" s="102"/>
      <c r="D66" s="102"/>
      <c r="E66" s="102"/>
      <c r="F66" s="103">
        <f t="shared" si="4"/>
        <v>0</v>
      </c>
      <c r="G66" s="102"/>
      <c r="H66" s="104">
        <f t="shared" si="5"/>
        <v>0</v>
      </c>
      <c r="L66" s="51" t="str">
        <f t="shared" si="6"/>
        <v>Incomplete</v>
      </c>
      <c r="M66" s="51" t="str">
        <f t="shared" si="7"/>
        <v>Incomplete</v>
      </c>
      <c r="N66" s="51" t="str">
        <f t="shared" si="8"/>
        <v>Incomplete</v>
      </c>
      <c r="O66" s="51" t="str">
        <f t="shared" si="9"/>
        <v>Incomplete</v>
      </c>
      <c r="P66" s="51" t="str">
        <f t="shared" si="10"/>
        <v>Incomplete</v>
      </c>
      <c r="Q66" s="51" t="str">
        <f>IF(P60="Incomplete","Incomplete",IF(P61="Incomplete","Incomplete",IF(P62="Incomplete","Incomplete",IF(P63="Incomplete","Incomplete",IF(P64="Incomplete","Incomplete",IF(P65="Incomplete","Incomplete",IF(P66="Incomplete","Incomplete","Complete")))))))</f>
        <v>Incomplete</v>
      </c>
    </row>
    <row r="67" spans="1:17" x14ac:dyDescent="0.2">
      <c r="A67" s="96">
        <v>367</v>
      </c>
      <c r="B67" s="97" t="s">
        <v>347</v>
      </c>
      <c r="C67" s="102"/>
      <c r="D67" s="102"/>
      <c r="E67" s="102"/>
      <c r="F67" s="103">
        <f t="shared" si="4"/>
        <v>0</v>
      </c>
      <c r="G67" s="102"/>
      <c r="H67" s="104">
        <f t="shared" si="5"/>
        <v>0</v>
      </c>
      <c r="L67" s="51" t="str">
        <f t="shared" si="6"/>
        <v>Incomplete</v>
      </c>
      <c r="M67" s="51" t="str">
        <f t="shared" si="7"/>
        <v>Incomplete</v>
      </c>
      <c r="N67" s="51" t="str">
        <f t="shared" si="8"/>
        <v>Incomplete</v>
      </c>
      <c r="O67" s="51" t="str">
        <f t="shared" si="9"/>
        <v>Incomplete</v>
      </c>
      <c r="P67" s="51" t="str">
        <f t="shared" si="10"/>
        <v>Incomplete</v>
      </c>
    </row>
    <row r="68" spans="1:17" x14ac:dyDescent="0.2">
      <c r="A68" s="96">
        <v>368</v>
      </c>
      <c r="B68" s="97" t="s">
        <v>353</v>
      </c>
      <c r="C68" s="102"/>
      <c r="D68" s="102"/>
      <c r="E68" s="102"/>
      <c r="F68" s="103">
        <f t="shared" si="4"/>
        <v>0</v>
      </c>
      <c r="G68" s="102"/>
      <c r="H68" s="104">
        <f t="shared" si="5"/>
        <v>0</v>
      </c>
      <c r="L68" s="51" t="str">
        <f t="shared" si="6"/>
        <v>Incomplete</v>
      </c>
      <c r="M68" s="51" t="str">
        <f t="shared" si="7"/>
        <v>Incomplete</v>
      </c>
      <c r="N68" s="51" t="str">
        <f t="shared" si="8"/>
        <v>Incomplete</v>
      </c>
      <c r="O68" s="51" t="str">
        <f t="shared" si="9"/>
        <v>Incomplete</v>
      </c>
      <c r="P68" s="51" t="str">
        <f t="shared" si="10"/>
        <v>Incomplete</v>
      </c>
    </row>
    <row r="69" spans="1:17" x14ac:dyDescent="0.2">
      <c r="A69" s="96">
        <v>369</v>
      </c>
      <c r="B69" s="97" t="s">
        <v>5</v>
      </c>
      <c r="C69" s="102"/>
      <c r="D69" s="102"/>
      <c r="E69" s="102"/>
      <c r="F69" s="103">
        <f t="shared" si="4"/>
        <v>0</v>
      </c>
      <c r="G69" s="102"/>
      <c r="H69" s="104">
        <f t="shared" si="5"/>
        <v>0</v>
      </c>
      <c r="L69" s="51" t="str">
        <f t="shared" si="6"/>
        <v>Incomplete</v>
      </c>
      <c r="M69" s="51" t="str">
        <f t="shared" si="7"/>
        <v>Incomplete</v>
      </c>
      <c r="N69" s="51" t="str">
        <f t="shared" si="8"/>
        <v>Incomplete</v>
      </c>
      <c r="O69" s="51" t="str">
        <f t="shared" si="9"/>
        <v>Incomplete</v>
      </c>
      <c r="P69" s="51" t="str">
        <f t="shared" si="10"/>
        <v>Incomplete</v>
      </c>
    </row>
    <row r="70" spans="1:17" x14ac:dyDescent="0.2">
      <c r="A70" s="96">
        <v>370</v>
      </c>
      <c r="B70" s="97" t="s">
        <v>354</v>
      </c>
      <c r="C70" s="102"/>
      <c r="D70" s="102"/>
      <c r="E70" s="102"/>
      <c r="F70" s="103">
        <f t="shared" si="4"/>
        <v>0</v>
      </c>
      <c r="G70" s="102"/>
      <c r="H70" s="104">
        <f t="shared" si="5"/>
        <v>0</v>
      </c>
      <c r="L70" s="51" t="str">
        <f t="shared" si="6"/>
        <v>Incomplete</v>
      </c>
      <c r="M70" s="51" t="str">
        <f t="shared" si="7"/>
        <v>Incomplete</v>
      </c>
      <c r="N70" s="51" t="str">
        <f t="shared" si="8"/>
        <v>Incomplete</v>
      </c>
      <c r="O70" s="51" t="str">
        <f t="shared" si="9"/>
        <v>Incomplete</v>
      </c>
      <c r="P70" s="51" t="str">
        <f t="shared" si="10"/>
        <v>Incomplete</v>
      </c>
    </row>
    <row r="71" spans="1:17" x14ac:dyDescent="0.2">
      <c r="A71" s="96">
        <v>371</v>
      </c>
      <c r="B71" s="97" t="s">
        <v>355</v>
      </c>
      <c r="C71" s="102"/>
      <c r="D71" s="102"/>
      <c r="E71" s="102"/>
      <c r="F71" s="103">
        <f t="shared" si="4"/>
        <v>0</v>
      </c>
      <c r="G71" s="102"/>
      <c r="H71" s="104">
        <f t="shared" si="5"/>
        <v>0</v>
      </c>
      <c r="L71" s="51" t="str">
        <f t="shared" si="6"/>
        <v>Incomplete</v>
      </c>
      <c r="M71" s="51" t="str">
        <f t="shared" si="7"/>
        <v>Incomplete</v>
      </c>
      <c r="N71" s="51" t="str">
        <f t="shared" si="8"/>
        <v>Incomplete</v>
      </c>
      <c r="O71" s="51" t="str">
        <f t="shared" si="9"/>
        <v>Incomplete</v>
      </c>
      <c r="P71" s="51" t="str">
        <f t="shared" si="10"/>
        <v>Incomplete</v>
      </c>
    </row>
    <row r="72" spans="1:17" x14ac:dyDescent="0.2">
      <c r="A72" s="96">
        <v>372</v>
      </c>
      <c r="B72" s="97" t="s">
        <v>356</v>
      </c>
      <c r="C72" s="102"/>
      <c r="D72" s="102"/>
      <c r="E72" s="102"/>
      <c r="F72" s="103">
        <f t="shared" si="4"/>
        <v>0</v>
      </c>
      <c r="G72" s="102"/>
      <c r="H72" s="104">
        <f t="shared" si="5"/>
        <v>0</v>
      </c>
      <c r="L72" s="51" t="str">
        <f t="shared" si="6"/>
        <v>Incomplete</v>
      </c>
      <c r="M72" s="51" t="str">
        <f t="shared" si="7"/>
        <v>Incomplete</v>
      </c>
      <c r="N72" s="51" t="str">
        <f t="shared" si="8"/>
        <v>Incomplete</v>
      </c>
      <c r="O72" s="51" t="str">
        <f t="shared" si="9"/>
        <v>Incomplete</v>
      </c>
      <c r="P72" s="51" t="str">
        <f t="shared" si="10"/>
        <v>Incomplete</v>
      </c>
    </row>
    <row r="73" spans="1:17" x14ac:dyDescent="0.2">
      <c r="A73" s="96">
        <v>373</v>
      </c>
      <c r="B73" s="97" t="s">
        <v>357</v>
      </c>
      <c r="C73" s="102"/>
      <c r="D73" s="102"/>
      <c r="E73" s="102"/>
      <c r="F73" s="103">
        <f t="shared" si="4"/>
        <v>0</v>
      </c>
      <c r="G73" s="102"/>
      <c r="H73" s="104">
        <f t="shared" si="5"/>
        <v>0</v>
      </c>
      <c r="L73" s="51" t="str">
        <f t="shared" si="6"/>
        <v>Incomplete</v>
      </c>
      <c r="M73" s="51" t="str">
        <f t="shared" si="7"/>
        <v>Incomplete</v>
      </c>
      <c r="N73" s="51" t="str">
        <f t="shared" si="8"/>
        <v>Incomplete</v>
      </c>
      <c r="O73" s="51" t="str">
        <f t="shared" si="9"/>
        <v>Incomplete</v>
      </c>
      <c r="P73" s="51" t="str">
        <f t="shared" si="10"/>
        <v>Incomplete</v>
      </c>
    </row>
    <row r="74" spans="1:17" x14ac:dyDescent="0.2">
      <c r="A74" s="96">
        <v>374</v>
      </c>
      <c r="B74" s="97" t="s">
        <v>358</v>
      </c>
      <c r="C74" s="102"/>
      <c r="D74" s="102"/>
      <c r="E74" s="102"/>
      <c r="F74" s="103">
        <f t="shared" si="4"/>
        <v>0</v>
      </c>
      <c r="G74" s="102"/>
      <c r="H74" s="104">
        <f t="shared" si="5"/>
        <v>0</v>
      </c>
      <c r="L74" s="51" t="str">
        <f t="shared" si="6"/>
        <v>Incomplete</v>
      </c>
      <c r="M74" s="51" t="str">
        <f t="shared" si="7"/>
        <v>Incomplete</v>
      </c>
      <c r="N74" s="51" t="str">
        <f t="shared" si="8"/>
        <v>Incomplete</v>
      </c>
      <c r="O74" s="51" t="str">
        <f t="shared" si="9"/>
        <v>Incomplete</v>
      </c>
      <c r="P74" s="51" t="str">
        <f t="shared" si="10"/>
        <v>Incomplete</v>
      </c>
      <c r="Q74" s="51" t="str">
        <f>IF(P67="Incomplete","Incomplete",IF(P68="Incomplete","Incomplete",IF(P69="Incomplete","Incomplete",IF(P70="Incomplete","Incomplete",IF(P71="Incomplete","Incomplete",IF(P72="Incomplete","Incomplete",IF(P73="Incomplete","Incomplete",IF(P74="Incomplete","Incomplete","Complete"))))))))</f>
        <v>Incomplete</v>
      </c>
    </row>
    <row r="75" spans="1:17" x14ac:dyDescent="0.2">
      <c r="A75" s="360" t="s">
        <v>362</v>
      </c>
      <c r="B75" s="361"/>
      <c r="C75" s="361"/>
      <c r="D75" s="361"/>
      <c r="E75" s="361"/>
      <c r="F75" s="361"/>
      <c r="G75" s="361"/>
      <c r="H75" s="361"/>
    </row>
    <row r="76" spans="1:17" x14ac:dyDescent="0.2">
      <c r="A76" s="96">
        <v>380</v>
      </c>
      <c r="B76" s="97" t="s">
        <v>321</v>
      </c>
      <c r="C76" s="102"/>
      <c r="D76" s="102"/>
      <c r="E76" s="102"/>
      <c r="F76" s="103">
        <f t="shared" si="4"/>
        <v>0</v>
      </c>
      <c r="G76" s="102"/>
      <c r="H76" s="104">
        <f t="shared" si="5"/>
        <v>0</v>
      </c>
      <c r="L76" s="51" t="str">
        <f t="shared" si="6"/>
        <v>Incomplete</v>
      </c>
      <c r="M76" s="51" t="str">
        <f t="shared" si="7"/>
        <v>Incomplete</v>
      </c>
      <c r="N76" s="51" t="str">
        <f t="shared" si="8"/>
        <v>Incomplete</v>
      </c>
      <c r="O76" s="51" t="str">
        <f t="shared" si="9"/>
        <v>Incomplete</v>
      </c>
      <c r="P76" s="51" t="str">
        <f t="shared" si="10"/>
        <v>Incomplete</v>
      </c>
    </row>
    <row r="77" spans="1:17" x14ac:dyDescent="0.2">
      <c r="A77" s="96">
        <v>381</v>
      </c>
      <c r="B77" s="97" t="s">
        <v>323</v>
      </c>
      <c r="C77" s="102"/>
      <c r="D77" s="102"/>
      <c r="E77" s="102"/>
      <c r="F77" s="103">
        <f t="shared" ref="F77:F82" si="11">C77+D77-E77</f>
        <v>0</v>
      </c>
      <c r="G77" s="102"/>
      <c r="H77" s="104">
        <f t="shared" si="5"/>
        <v>0</v>
      </c>
      <c r="L77" s="51" t="str">
        <f t="shared" si="6"/>
        <v>Incomplete</v>
      </c>
      <c r="M77" s="51" t="str">
        <f t="shared" si="7"/>
        <v>Incomplete</v>
      </c>
      <c r="N77" s="51" t="str">
        <f t="shared" si="8"/>
        <v>Incomplete</v>
      </c>
      <c r="O77" s="51" t="str">
        <f t="shared" si="9"/>
        <v>Incomplete</v>
      </c>
      <c r="P77" s="51" t="str">
        <f t="shared" si="10"/>
        <v>Incomplete</v>
      </c>
    </row>
    <row r="78" spans="1:17" x14ac:dyDescent="0.2">
      <c r="A78" s="96">
        <v>382</v>
      </c>
      <c r="B78" s="97" t="s">
        <v>359</v>
      </c>
      <c r="C78" s="102"/>
      <c r="D78" s="102"/>
      <c r="E78" s="102"/>
      <c r="F78" s="103">
        <f>C78+D78-E78</f>
        <v>0</v>
      </c>
      <c r="G78" s="102"/>
      <c r="H78" s="104">
        <f t="shared" si="5"/>
        <v>0</v>
      </c>
      <c r="L78" s="51" t="str">
        <f t="shared" si="6"/>
        <v>Incomplete</v>
      </c>
      <c r="M78" s="51" t="str">
        <f t="shared" si="7"/>
        <v>Incomplete</v>
      </c>
      <c r="N78" s="51" t="str">
        <f t="shared" si="8"/>
        <v>Incomplete</v>
      </c>
      <c r="O78" s="51" t="str">
        <f t="shared" si="9"/>
        <v>Incomplete</v>
      </c>
      <c r="P78" s="51" t="str">
        <f t="shared" si="10"/>
        <v>Incomplete</v>
      </c>
    </row>
    <row r="79" spans="1:17" x14ac:dyDescent="0.2">
      <c r="A79" s="96">
        <v>383</v>
      </c>
      <c r="B79" s="97" t="s">
        <v>360</v>
      </c>
      <c r="C79" s="102"/>
      <c r="D79" s="102"/>
      <c r="E79" s="102"/>
      <c r="F79" s="103">
        <f t="shared" si="11"/>
        <v>0</v>
      </c>
      <c r="G79" s="102"/>
      <c r="H79" s="104">
        <f t="shared" si="5"/>
        <v>0</v>
      </c>
      <c r="L79" s="51" t="str">
        <f t="shared" si="6"/>
        <v>Incomplete</v>
      </c>
      <c r="M79" s="51" t="str">
        <f t="shared" si="7"/>
        <v>Incomplete</v>
      </c>
      <c r="N79" s="51" t="str">
        <f t="shared" si="8"/>
        <v>Incomplete</v>
      </c>
      <c r="O79" s="51" t="str">
        <f t="shared" si="9"/>
        <v>Incomplete</v>
      </c>
      <c r="P79" s="51" t="str">
        <f t="shared" si="10"/>
        <v>Incomplete</v>
      </c>
    </row>
    <row r="80" spans="1:17" x14ac:dyDescent="0.2">
      <c r="A80" s="96">
        <v>384</v>
      </c>
      <c r="B80" s="97" t="s">
        <v>361</v>
      </c>
      <c r="C80" s="102"/>
      <c r="D80" s="102"/>
      <c r="E80" s="102"/>
      <c r="F80" s="103">
        <f t="shared" si="11"/>
        <v>0</v>
      </c>
      <c r="G80" s="102"/>
      <c r="H80" s="104">
        <f t="shared" si="5"/>
        <v>0</v>
      </c>
      <c r="L80" s="51" t="str">
        <f t="shared" si="6"/>
        <v>Incomplete</v>
      </c>
      <c r="M80" s="51" t="str">
        <f t="shared" si="7"/>
        <v>Incomplete</v>
      </c>
      <c r="N80" s="51" t="str">
        <f t="shared" si="8"/>
        <v>Incomplete</v>
      </c>
      <c r="O80" s="51" t="str">
        <f t="shared" si="9"/>
        <v>Incomplete</v>
      </c>
      <c r="P80" s="51" t="str">
        <f t="shared" si="10"/>
        <v>Incomplete</v>
      </c>
    </row>
    <row r="81" spans="1:17" x14ac:dyDescent="0.2">
      <c r="A81" s="96">
        <v>385</v>
      </c>
      <c r="B81" s="97" t="s">
        <v>363</v>
      </c>
      <c r="C81" s="102"/>
      <c r="D81" s="102"/>
      <c r="E81" s="102"/>
      <c r="F81" s="103">
        <f t="shared" si="11"/>
        <v>0</v>
      </c>
      <c r="G81" s="102"/>
      <c r="H81" s="104">
        <f t="shared" si="5"/>
        <v>0</v>
      </c>
      <c r="L81" s="51" t="str">
        <f t="shared" si="6"/>
        <v>Incomplete</v>
      </c>
      <c r="M81" s="51" t="str">
        <f t="shared" si="7"/>
        <v>Incomplete</v>
      </c>
      <c r="N81" s="51" t="str">
        <f t="shared" si="8"/>
        <v>Incomplete</v>
      </c>
      <c r="O81" s="51" t="str">
        <f t="shared" si="9"/>
        <v>Incomplete</v>
      </c>
      <c r="P81" s="51" t="str">
        <f t="shared" si="10"/>
        <v>Incomplete</v>
      </c>
    </row>
    <row r="82" spans="1:17" x14ac:dyDescent="0.2">
      <c r="A82" s="96">
        <v>386</v>
      </c>
      <c r="B82" s="97" t="s">
        <v>364</v>
      </c>
      <c r="C82" s="102"/>
      <c r="D82" s="102"/>
      <c r="E82" s="102"/>
      <c r="F82" s="103">
        <f t="shared" si="11"/>
        <v>0</v>
      </c>
      <c r="G82" s="102"/>
      <c r="H82" s="104">
        <f t="shared" ref="H82:H95" si="12">F82-G82</f>
        <v>0</v>
      </c>
      <c r="L82" s="51" t="str">
        <f t="shared" si="6"/>
        <v>Incomplete</v>
      </c>
      <c r="M82" s="51" t="str">
        <f t="shared" si="7"/>
        <v>Incomplete</v>
      </c>
      <c r="N82" s="51" t="str">
        <f t="shared" si="8"/>
        <v>Incomplete</v>
      </c>
      <c r="O82" s="51" t="str">
        <f t="shared" si="9"/>
        <v>Incomplete</v>
      </c>
      <c r="P82" s="51" t="str">
        <f t="shared" si="10"/>
        <v>Incomplete</v>
      </c>
      <c r="Q82" s="51" t="str">
        <f>IF(P76="Incomplete","Incomplete",IF(P77="Incomplete","Incomplete",IF(P78="Incomplete","Incomplete",IF(P79="Incomplete","Incomplete",IF(P80="Incomplete","Incomplete",IF(P81="Incomplete","Incomplete",IF(P82="Incomplete","Incomplete","Complete")))))))</f>
        <v>Incomplete</v>
      </c>
    </row>
    <row r="83" spans="1:17" x14ac:dyDescent="0.2">
      <c r="A83" s="360" t="s">
        <v>365</v>
      </c>
      <c r="B83" s="361"/>
      <c r="C83" s="361"/>
      <c r="D83" s="361"/>
      <c r="E83" s="361"/>
      <c r="F83" s="361"/>
      <c r="G83" s="361"/>
      <c r="H83" s="361"/>
    </row>
    <row r="84" spans="1:17" x14ac:dyDescent="0.2">
      <c r="A84" s="96">
        <v>389</v>
      </c>
      <c r="B84" s="97" t="s">
        <v>321</v>
      </c>
      <c r="C84" s="102"/>
      <c r="D84" s="102"/>
      <c r="E84" s="102"/>
      <c r="F84" s="103">
        <f t="shared" ref="F84:F95" si="13">C84+D84-E84</f>
        <v>0</v>
      </c>
      <c r="G84" s="102"/>
      <c r="H84" s="104">
        <f t="shared" si="12"/>
        <v>0</v>
      </c>
      <c r="L84" s="51" t="str">
        <f t="shared" si="6"/>
        <v>Incomplete</v>
      </c>
      <c r="M84" s="51" t="str">
        <f t="shared" si="7"/>
        <v>Incomplete</v>
      </c>
      <c r="N84" s="51" t="str">
        <f t="shared" si="8"/>
        <v>Incomplete</v>
      </c>
      <c r="O84" s="51" t="str">
        <f t="shared" si="9"/>
        <v>Incomplete</v>
      </c>
      <c r="P84" s="51" t="str">
        <f t="shared" si="10"/>
        <v>Incomplete</v>
      </c>
    </row>
    <row r="85" spans="1:17" x14ac:dyDescent="0.2">
      <c r="A85" s="96">
        <v>390</v>
      </c>
      <c r="B85" s="97" t="s">
        <v>323</v>
      </c>
      <c r="C85" s="102"/>
      <c r="D85" s="102"/>
      <c r="E85" s="102"/>
      <c r="F85" s="103">
        <f t="shared" si="13"/>
        <v>0</v>
      </c>
      <c r="G85" s="102"/>
      <c r="H85" s="104">
        <f t="shared" si="12"/>
        <v>0</v>
      </c>
      <c r="L85" s="51" t="str">
        <f t="shared" si="6"/>
        <v>Incomplete</v>
      </c>
      <c r="M85" s="51" t="str">
        <f t="shared" si="7"/>
        <v>Incomplete</v>
      </c>
      <c r="N85" s="51" t="str">
        <f t="shared" si="8"/>
        <v>Incomplete</v>
      </c>
      <c r="O85" s="51" t="str">
        <f t="shared" si="9"/>
        <v>Incomplete</v>
      </c>
      <c r="P85" s="51" t="str">
        <f t="shared" si="10"/>
        <v>Incomplete</v>
      </c>
    </row>
    <row r="86" spans="1:17" x14ac:dyDescent="0.2">
      <c r="A86" s="96">
        <v>391</v>
      </c>
      <c r="B86" s="97" t="s">
        <v>366</v>
      </c>
      <c r="C86" s="102"/>
      <c r="D86" s="102"/>
      <c r="E86" s="102"/>
      <c r="F86" s="103">
        <f t="shared" si="13"/>
        <v>0</v>
      </c>
      <c r="G86" s="102"/>
      <c r="H86" s="104">
        <f t="shared" si="12"/>
        <v>0</v>
      </c>
      <c r="L86" s="51" t="str">
        <f t="shared" si="6"/>
        <v>Incomplete</v>
      </c>
      <c r="M86" s="51" t="str">
        <f t="shared" si="7"/>
        <v>Incomplete</v>
      </c>
      <c r="N86" s="51" t="str">
        <f t="shared" si="8"/>
        <v>Incomplete</v>
      </c>
      <c r="O86" s="51" t="str">
        <f t="shared" si="9"/>
        <v>Incomplete</v>
      </c>
      <c r="P86" s="51" t="str">
        <f t="shared" si="10"/>
        <v>Incomplete</v>
      </c>
    </row>
    <row r="87" spans="1:17" x14ac:dyDescent="0.2">
      <c r="A87" s="96">
        <v>392</v>
      </c>
      <c r="B87" s="97" t="s">
        <v>367</v>
      </c>
      <c r="C87" s="102"/>
      <c r="D87" s="102"/>
      <c r="E87" s="102"/>
      <c r="F87" s="103">
        <f t="shared" si="13"/>
        <v>0</v>
      </c>
      <c r="G87" s="102"/>
      <c r="H87" s="104">
        <f t="shared" si="12"/>
        <v>0</v>
      </c>
      <c r="L87" s="51" t="str">
        <f t="shared" si="6"/>
        <v>Incomplete</v>
      </c>
      <c r="M87" s="51" t="str">
        <f t="shared" si="7"/>
        <v>Incomplete</v>
      </c>
      <c r="N87" s="51" t="str">
        <f t="shared" si="8"/>
        <v>Incomplete</v>
      </c>
      <c r="O87" s="51" t="str">
        <f t="shared" si="9"/>
        <v>Incomplete</v>
      </c>
      <c r="P87" s="51" t="str">
        <f t="shared" si="10"/>
        <v>Incomplete</v>
      </c>
      <c r="Q87" s="51" t="str">
        <f>IF(P84="Incomplete","Incomplete",IF(P85="Incomplete","Incomplete",IF(P86="Incomplete","Incomplete",IF(P87="Incomplete","Incomplete","Complete"))))</f>
        <v>Incomplete</v>
      </c>
    </row>
    <row r="88" spans="1:17" x14ac:dyDescent="0.2">
      <c r="A88" s="96">
        <v>393</v>
      </c>
      <c r="B88" s="97" t="s">
        <v>368</v>
      </c>
      <c r="C88" s="102"/>
      <c r="D88" s="102"/>
      <c r="E88" s="102"/>
      <c r="F88" s="103">
        <f t="shared" si="13"/>
        <v>0</v>
      </c>
      <c r="G88" s="102"/>
      <c r="H88" s="104">
        <f t="shared" si="12"/>
        <v>0</v>
      </c>
      <c r="L88" s="51" t="str">
        <f t="shared" si="6"/>
        <v>Incomplete</v>
      </c>
      <c r="M88" s="51" t="str">
        <f t="shared" si="7"/>
        <v>Incomplete</v>
      </c>
      <c r="N88" s="51" t="str">
        <f t="shared" si="8"/>
        <v>Incomplete</v>
      </c>
      <c r="O88" s="51" t="str">
        <f t="shared" si="9"/>
        <v>Incomplete</v>
      </c>
      <c r="P88" s="51" t="str">
        <f t="shared" si="10"/>
        <v>Incomplete</v>
      </c>
    </row>
    <row r="89" spans="1:17" x14ac:dyDescent="0.2">
      <c r="A89" s="96">
        <v>394</v>
      </c>
      <c r="B89" s="97" t="s">
        <v>369</v>
      </c>
      <c r="C89" s="102"/>
      <c r="D89" s="102"/>
      <c r="E89" s="102"/>
      <c r="F89" s="103">
        <f t="shared" si="13"/>
        <v>0</v>
      </c>
      <c r="G89" s="102"/>
      <c r="H89" s="104">
        <f t="shared" si="12"/>
        <v>0</v>
      </c>
      <c r="L89" s="51" t="str">
        <f t="shared" si="6"/>
        <v>Incomplete</v>
      </c>
      <c r="M89" s="51" t="str">
        <f t="shared" si="7"/>
        <v>Incomplete</v>
      </c>
      <c r="N89" s="51" t="str">
        <f t="shared" si="8"/>
        <v>Incomplete</v>
      </c>
      <c r="O89" s="51" t="str">
        <f t="shared" si="9"/>
        <v>Incomplete</v>
      </c>
      <c r="P89" s="51" t="str">
        <f t="shared" si="10"/>
        <v>Incomplete</v>
      </c>
    </row>
    <row r="90" spans="1:17" x14ac:dyDescent="0.2">
      <c r="A90" s="96">
        <v>395</v>
      </c>
      <c r="B90" s="97" t="s">
        <v>370</v>
      </c>
      <c r="C90" s="102"/>
      <c r="D90" s="102"/>
      <c r="E90" s="102"/>
      <c r="F90" s="103">
        <f t="shared" si="13"/>
        <v>0</v>
      </c>
      <c r="G90" s="102"/>
      <c r="H90" s="104">
        <f t="shared" si="12"/>
        <v>0</v>
      </c>
      <c r="L90" s="51" t="str">
        <f t="shared" si="6"/>
        <v>Incomplete</v>
      </c>
      <c r="M90" s="51" t="str">
        <f t="shared" si="7"/>
        <v>Incomplete</v>
      </c>
      <c r="N90" s="51" t="str">
        <f t="shared" si="8"/>
        <v>Incomplete</v>
      </c>
      <c r="O90" s="51" t="str">
        <f t="shared" si="9"/>
        <v>Incomplete</v>
      </c>
      <c r="P90" s="51" t="str">
        <f t="shared" si="10"/>
        <v>Incomplete</v>
      </c>
    </row>
    <row r="91" spans="1:17" x14ac:dyDescent="0.2">
      <c r="A91" s="96">
        <v>396</v>
      </c>
      <c r="B91" s="97" t="s">
        <v>371</v>
      </c>
      <c r="C91" s="102"/>
      <c r="D91" s="102"/>
      <c r="E91" s="102"/>
      <c r="F91" s="103">
        <f t="shared" si="13"/>
        <v>0</v>
      </c>
      <c r="G91" s="102"/>
      <c r="H91" s="104">
        <f t="shared" si="12"/>
        <v>0</v>
      </c>
      <c r="L91" s="51" t="str">
        <f t="shared" si="6"/>
        <v>Incomplete</v>
      </c>
      <c r="M91" s="51" t="str">
        <f t="shared" si="7"/>
        <v>Incomplete</v>
      </c>
      <c r="N91" s="51" t="str">
        <f t="shared" si="8"/>
        <v>Incomplete</v>
      </c>
      <c r="O91" s="51" t="str">
        <f t="shared" si="9"/>
        <v>Incomplete</v>
      </c>
      <c r="P91" s="51" t="str">
        <f t="shared" si="10"/>
        <v>Incomplete</v>
      </c>
    </row>
    <row r="92" spans="1:17" x14ac:dyDescent="0.2">
      <c r="A92" s="96">
        <v>397</v>
      </c>
      <c r="B92" s="97" t="s">
        <v>361</v>
      </c>
      <c r="C92" s="102"/>
      <c r="D92" s="102"/>
      <c r="E92" s="102"/>
      <c r="F92" s="103">
        <f t="shared" si="13"/>
        <v>0</v>
      </c>
      <c r="G92" s="102"/>
      <c r="H92" s="104">
        <f t="shared" si="12"/>
        <v>0</v>
      </c>
      <c r="L92" s="51" t="str">
        <f t="shared" si="6"/>
        <v>Incomplete</v>
      </c>
      <c r="M92" s="51" t="str">
        <f t="shared" si="7"/>
        <v>Incomplete</v>
      </c>
      <c r="N92" s="51" t="str">
        <f t="shared" si="8"/>
        <v>Incomplete</v>
      </c>
      <c r="O92" s="51" t="str">
        <f t="shared" si="9"/>
        <v>Incomplete</v>
      </c>
      <c r="P92" s="51" t="str">
        <f t="shared" si="10"/>
        <v>Incomplete</v>
      </c>
    </row>
    <row r="93" spans="1:17" x14ac:dyDescent="0.2">
      <c r="A93" s="96">
        <v>398</v>
      </c>
      <c r="B93" s="97" t="s">
        <v>372</v>
      </c>
      <c r="C93" s="102"/>
      <c r="D93" s="102"/>
      <c r="E93" s="102"/>
      <c r="F93" s="103">
        <f t="shared" si="13"/>
        <v>0</v>
      </c>
      <c r="G93" s="102"/>
      <c r="H93" s="104">
        <f t="shared" si="12"/>
        <v>0</v>
      </c>
      <c r="L93" s="51" t="str">
        <f t="shared" si="6"/>
        <v>Incomplete</v>
      </c>
      <c r="M93" s="51" t="str">
        <f t="shared" si="7"/>
        <v>Incomplete</v>
      </c>
      <c r="N93" s="51" t="str">
        <f t="shared" si="8"/>
        <v>Incomplete</v>
      </c>
      <c r="O93" s="51" t="str">
        <f t="shared" si="9"/>
        <v>Incomplete</v>
      </c>
      <c r="P93" s="51" t="str">
        <f t="shared" si="10"/>
        <v>Incomplete</v>
      </c>
    </row>
    <row r="94" spans="1:17" x14ac:dyDescent="0.2">
      <c r="A94" s="96">
        <v>399</v>
      </c>
      <c r="B94" s="97" t="s">
        <v>373</v>
      </c>
      <c r="C94" s="102"/>
      <c r="D94" s="102"/>
      <c r="E94" s="102"/>
      <c r="F94" s="103">
        <f t="shared" si="13"/>
        <v>0</v>
      </c>
      <c r="G94" s="102"/>
      <c r="H94" s="104">
        <f t="shared" si="12"/>
        <v>0</v>
      </c>
      <c r="L94" s="51" t="str">
        <f t="shared" si="6"/>
        <v>Incomplete</v>
      </c>
      <c r="M94" s="51" t="str">
        <f t="shared" si="7"/>
        <v>Incomplete</v>
      </c>
      <c r="N94" s="51" t="str">
        <f t="shared" si="8"/>
        <v>Incomplete</v>
      </c>
      <c r="O94" s="51" t="str">
        <f t="shared" si="9"/>
        <v>Incomplete</v>
      </c>
      <c r="P94" s="51" t="str">
        <f t="shared" si="10"/>
        <v>Incomplete</v>
      </c>
    </row>
    <row r="95" spans="1:17" x14ac:dyDescent="0.2">
      <c r="A95" s="96">
        <v>399.1</v>
      </c>
      <c r="B95" s="97" t="s">
        <v>374</v>
      </c>
      <c r="C95" s="102"/>
      <c r="D95" s="102"/>
      <c r="E95" s="102"/>
      <c r="F95" s="103">
        <f t="shared" si="13"/>
        <v>0</v>
      </c>
      <c r="G95" s="102"/>
      <c r="H95" s="104">
        <f t="shared" si="12"/>
        <v>0</v>
      </c>
      <c r="L95" s="51" t="str">
        <f t="shared" si="6"/>
        <v>Incomplete</v>
      </c>
      <c r="M95" s="51" t="str">
        <f t="shared" si="7"/>
        <v>Incomplete</v>
      </c>
      <c r="N95" s="51" t="str">
        <f t="shared" si="8"/>
        <v>Incomplete</v>
      </c>
      <c r="O95" s="51" t="str">
        <f t="shared" si="9"/>
        <v>Incomplete</v>
      </c>
      <c r="P95" s="51" t="str">
        <f t="shared" si="10"/>
        <v>Incomplete</v>
      </c>
      <c r="Q95" s="51" t="str">
        <f>IF(P88="Incomplete","Incomplete",IF(P89="Incomplete","Incomplete",IF(P90="Incomplete","Incomplete",IF(P91="Incomplete","Incomplete",IF(P92="Incomplete","Incomplete",IF(P93="Incomplete","Incomplete",IF(P94="Incomplete","Incomplete",IF(P95="Incomplete","Incomplete","Complete"))))))))</f>
        <v>Incomplete</v>
      </c>
    </row>
    <row r="96" spans="1:17" x14ac:dyDescent="0.2">
      <c r="A96" s="67"/>
      <c r="B96" s="105" t="s">
        <v>126</v>
      </c>
      <c r="C96" s="106">
        <f t="shared" ref="C96:H96" si="14">SUM(C9:C95)</f>
        <v>0</v>
      </c>
      <c r="D96" s="106">
        <f t="shared" si="14"/>
        <v>0</v>
      </c>
      <c r="E96" s="106">
        <f t="shared" si="14"/>
        <v>0</v>
      </c>
      <c r="F96" s="106">
        <f t="shared" si="14"/>
        <v>0</v>
      </c>
      <c r="G96" s="106">
        <f t="shared" si="14"/>
        <v>0</v>
      </c>
      <c r="H96" s="106">
        <f t="shared" si="14"/>
        <v>0</v>
      </c>
      <c r="L96" s="101"/>
      <c r="M96" s="101"/>
      <c r="N96" s="101"/>
      <c r="O96" s="101"/>
      <c r="P96" s="101"/>
      <c r="Q96" s="51" t="str">
        <f>IF(Q11="Incomplete","Incomplete",IF(Q20="Incomplete","Incomplete",IF(Q28="Incomplete","Incomplete",IF(Q37="Incomplete","Incomplete",IF(Q47="Incomplete","Incomplete",IF(Q58="Incomplete","Incomplete",IF(Q66="Incomplete","Incomplete",IF(Q74="Incomplete","Incomplete",IF(Q82="Incomplete","Incomplete",IF(Q87="Incomplete","Incomplete",IF(Q95="Incomplete","Incomplete","Complete")))))))))))</f>
        <v>Incomplete</v>
      </c>
    </row>
    <row r="97" spans="1:8" x14ac:dyDescent="0.2">
      <c r="A97" s="53"/>
      <c r="B97" s="51"/>
      <c r="C97" s="51"/>
      <c r="D97" s="51"/>
      <c r="E97" s="51"/>
      <c r="F97" s="51"/>
      <c r="G97" s="107"/>
      <c r="H97" s="51"/>
    </row>
    <row r="98" spans="1:8" x14ac:dyDescent="0.2">
      <c r="A98" s="53"/>
      <c r="B98" s="51"/>
      <c r="C98" s="51"/>
      <c r="D98" s="51"/>
      <c r="E98" s="51"/>
      <c r="F98" s="51"/>
      <c r="G98" s="107"/>
      <c r="H98" s="51"/>
    </row>
    <row r="99" spans="1:8" x14ac:dyDescent="0.2">
      <c r="A99" s="53"/>
      <c r="B99" s="51"/>
      <c r="C99" s="51"/>
      <c r="D99" s="51"/>
      <c r="E99" s="51"/>
      <c r="F99" s="51"/>
      <c r="G99" s="51"/>
      <c r="H99" s="51"/>
    </row>
    <row r="100" spans="1:8" x14ac:dyDescent="0.2">
      <c r="A100" s="53"/>
      <c r="B100" s="51"/>
      <c r="G100" s="51"/>
      <c r="H100" s="77" t="str">
        <f>"Page "&amp;H101</f>
        <v>Page 7</v>
      </c>
    </row>
    <row r="101" spans="1:8" x14ac:dyDescent="0.2">
      <c r="H101" s="93">
        <f>'AR5'!I66+1</f>
        <v>7</v>
      </c>
    </row>
    <row r="105" spans="1:8" x14ac:dyDescent="0.2">
      <c r="A105" s="357" t="s">
        <v>530</v>
      </c>
      <c r="B105" s="358"/>
      <c r="C105" s="358"/>
      <c r="D105" s="358"/>
      <c r="E105" s="358"/>
      <c r="F105" s="358"/>
      <c r="G105" s="358"/>
      <c r="H105" s="359"/>
    </row>
  </sheetData>
  <sheetProtection algorithmName="SHA-512" hashValue="cYBqeoh+bAYDN0wpUbt4kZvUbYxNqRYqf6Yf4IWphfd4J6sOi9GZqQc6rsQSSc9A3MotOADHz86V2VtMz8IsnQ==" saltValue="7OPic/v71fTu9qMzgGqEbA==" spinCount="100000" sheet="1" objects="1" scenarios="1"/>
  <mergeCells count="11">
    <mergeCell ref="A105:H105"/>
    <mergeCell ref="A6:H6"/>
    <mergeCell ref="A8:H8"/>
    <mergeCell ref="A12:H12"/>
    <mergeCell ref="A21:H21"/>
    <mergeCell ref="A83:H83"/>
    <mergeCell ref="A29:H29"/>
    <mergeCell ref="A38:H38"/>
    <mergeCell ref="A48:H48"/>
    <mergeCell ref="A59:H59"/>
    <mergeCell ref="A75:H75"/>
  </mergeCells>
  <conditionalFormatting sqref="D9:F10 F11 F13:F20 F22:F28 F30:F37 F49:F58 F60:F74 F76:F82 F84:F95 F39:F47">
    <cfRule type="cellIs" dxfId="67" priority="6" operator="equal">
      <formula>ISBLANK(g)</formula>
    </cfRule>
  </conditionalFormatting>
  <conditionalFormatting sqref="G9:G10">
    <cfRule type="cellIs" dxfId="66" priority="5" operator="equal">
      <formula>ISBLANK(g)</formula>
    </cfRule>
  </conditionalFormatting>
  <conditionalFormatting sqref="D11:E11 D13:E20 D22:E28 D30:E37 D39:E47 D49:E58 D60:E74 D76:E82 D84:E95">
    <cfRule type="cellIs" dxfId="65" priority="4" operator="equal">
      <formula>ISBLANK(g)</formula>
    </cfRule>
  </conditionalFormatting>
  <conditionalFormatting sqref="G11 G13:G20 G22:G28 G30:G37 G39:G47 G49:G58 G60:G74 G76:G82 G84:G95">
    <cfRule type="cellIs" dxfId="64" priority="3" operator="equal">
      <formula>ISBLANK(g)</formula>
    </cfRule>
  </conditionalFormatting>
  <conditionalFormatting sqref="C11 C13:C20 C22:C28 C30:C37 C39:C47 C49:C58 C60:C74 C76:C82 C84:C95">
    <cfRule type="cellIs" dxfId="63" priority="1" operator="equal">
      <formula>ISBLANK(g)</formula>
    </cfRule>
  </conditionalFormatting>
  <conditionalFormatting sqref="C9:C10">
    <cfRule type="cellIs" dxfId="62" priority="2" operator="equal">
      <formula>ISBLANK(g)</formula>
    </cfRule>
  </conditionalFormatting>
  <hyperlinks>
    <hyperlink ref="J7" location="TOC" display="Table of Contents" xr:uid="{00000000-0004-0000-0700-000000000000}"/>
  </hyperlinks>
  <pageMargins left="0.5" right="0.5" top="0.5" bottom="0.5" header="0.3" footer="0.3"/>
  <pageSetup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F1266-3257-4D48-94D6-B1FAE46419F5}">
  <sheetPr codeName="Sheet18">
    <tabColor rgb="FFFFFF00"/>
  </sheetPr>
  <dimension ref="A1:G55"/>
  <sheetViews>
    <sheetView zoomScaleNormal="100" zoomScaleSheetLayoutView="100" workbookViewId="0">
      <selection activeCell="H34" sqref="H34"/>
    </sheetView>
  </sheetViews>
  <sheetFormatPr defaultRowHeight="12.75" x14ac:dyDescent="0.2"/>
  <cols>
    <col min="1" max="1" width="9.33203125" style="3"/>
    <col min="2" max="2" width="19.33203125" style="3" bestFit="1" customWidth="1"/>
    <col min="3" max="3" width="15.6640625" style="3" bestFit="1" customWidth="1"/>
    <col min="4" max="4" width="15.1640625" style="3" bestFit="1" customWidth="1"/>
    <col min="5" max="16384" width="9.33203125" style="3"/>
  </cols>
  <sheetData>
    <row r="1" spans="1:7" x14ac:dyDescent="0.2">
      <c r="A1" s="1">
        <f>'AR1'!$B$12</f>
        <v>0</v>
      </c>
      <c r="B1" s="1"/>
      <c r="C1" s="1"/>
      <c r="D1" s="1"/>
      <c r="E1" s="1"/>
      <c r="F1" s="1"/>
    </row>
    <row r="2" spans="1:7" x14ac:dyDescent="0.2">
      <c r="A2" s="51" t="s">
        <v>73</v>
      </c>
      <c r="B2" s="51"/>
      <c r="C2" s="51"/>
      <c r="D2" s="51"/>
      <c r="E2" s="51"/>
      <c r="F2" s="51"/>
    </row>
    <row r="3" spans="1:7" x14ac:dyDescent="0.2">
      <c r="A3" s="51" t="str">
        <f>A7</f>
        <v>Full time equivalent employees</v>
      </c>
      <c r="B3" s="51"/>
      <c r="C3" s="51"/>
      <c r="D3" s="51"/>
      <c r="E3" s="51"/>
      <c r="F3" s="51"/>
    </row>
    <row r="4" spans="1:7" x14ac:dyDescent="0.2">
      <c r="A4" s="51" t="str">
        <f>IF('AR1'!B19="","",'AR1'!B19)</f>
        <v>12/31/20</v>
      </c>
      <c r="B4" s="51"/>
      <c r="C4" s="51"/>
      <c r="D4" s="51"/>
      <c r="E4" s="51"/>
      <c r="F4" s="51"/>
    </row>
    <row r="6" spans="1:7" ht="13.5" thickBot="1" x14ac:dyDescent="0.25"/>
    <row r="7" spans="1:7" ht="13.5" thickBot="1" x14ac:dyDescent="0.25">
      <c r="A7" s="313" t="s">
        <v>514</v>
      </c>
      <c r="B7" s="314"/>
      <c r="C7" s="314"/>
      <c r="D7" s="314"/>
      <c r="E7" s="314"/>
      <c r="F7" s="314"/>
      <c r="G7" s="315"/>
    </row>
    <row r="9" spans="1:7" x14ac:dyDescent="0.2">
      <c r="B9" s="204"/>
      <c r="C9" s="205" t="s">
        <v>515</v>
      </c>
      <c r="D9" s="205" t="s">
        <v>516</v>
      </c>
      <c r="E9" s="205" t="s">
        <v>34</v>
      </c>
    </row>
    <row r="10" spans="1:7" x14ac:dyDescent="0.2">
      <c r="B10" s="209" t="s">
        <v>517</v>
      </c>
      <c r="C10" s="206"/>
      <c r="D10" s="206"/>
      <c r="E10" s="207">
        <f>C10+D10</f>
        <v>0</v>
      </c>
    </row>
    <row r="11" spans="1:7" x14ac:dyDescent="0.2">
      <c r="B11" s="209" t="s">
        <v>518</v>
      </c>
      <c r="C11" s="206"/>
      <c r="D11" s="206"/>
      <c r="E11" s="207">
        <f t="shared" ref="E11:E21" si="0">C11+D11</f>
        <v>0</v>
      </c>
    </row>
    <row r="12" spans="1:7" x14ac:dyDescent="0.2">
      <c r="B12" s="209" t="s">
        <v>519</v>
      </c>
      <c r="C12" s="206"/>
      <c r="D12" s="206"/>
      <c r="E12" s="207">
        <f t="shared" si="0"/>
        <v>0</v>
      </c>
    </row>
    <row r="13" spans="1:7" x14ac:dyDescent="0.2">
      <c r="B13" s="209" t="s">
        <v>520</v>
      </c>
      <c r="C13" s="206"/>
      <c r="D13" s="206"/>
      <c r="E13" s="207">
        <f t="shared" si="0"/>
        <v>0</v>
      </c>
    </row>
    <row r="14" spans="1:7" x14ac:dyDescent="0.2">
      <c r="B14" s="209" t="s">
        <v>521</v>
      </c>
      <c r="C14" s="206"/>
      <c r="D14" s="206"/>
      <c r="E14" s="207">
        <f t="shared" si="0"/>
        <v>0</v>
      </c>
    </row>
    <row r="15" spans="1:7" x14ac:dyDescent="0.2">
      <c r="B15" s="209" t="s">
        <v>522</v>
      </c>
      <c r="C15" s="206"/>
      <c r="D15" s="206"/>
      <c r="E15" s="207">
        <f t="shared" si="0"/>
        <v>0</v>
      </c>
    </row>
    <row r="16" spans="1:7" x14ac:dyDescent="0.2">
      <c r="B16" s="209" t="s">
        <v>523</v>
      </c>
      <c r="C16" s="206"/>
      <c r="D16" s="206"/>
      <c r="E16" s="207">
        <f t="shared" si="0"/>
        <v>0</v>
      </c>
    </row>
    <row r="17" spans="2:5" x14ac:dyDescent="0.2">
      <c r="B17" s="209" t="s">
        <v>524</v>
      </c>
      <c r="C17" s="206"/>
      <c r="D17" s="206"/>
      <c r="E17" s="207">
        <f t="shared" si="0"/>
        <v>0</v>
      </c>
    </row>
    <row r="18" spans="2:5" x14ac:dyDescent="0.2">
      <c r="B18" s="209" t="s">
        <v>525</v>
      </c>
      <c r="C18" s="206"/>
      <c r="D18" s="206"/>
      <c r="E18" s="207">
        <f t="shared" si="0"/>
        <v>0</v>
      </c>
    </row>
    <row r="19" spans="2:5" x14ac:dyDescent="0.2">
      <c r="B19" s="209" t="s">
        <v>526</v>
      </c>
      <c r="C19" s="206"/>
      <c r="D19" s="206"/>
      <c r="E19" s="207">
        <f t="shared" si="0"/>
        <v>0</v>
      </c>
    </row>
    <row r="20" spans="2:5" x14ac:dyDescent="0.2">
      <c r="B20" s="209" t="s">
        <v>527</v>
      </c>
      <c r="C20" s="206"/>
      <c r="D20" s="206"/>
      <c r="E20" s="207">
        <f t="shared" si="0"/>
        <v>0</v>
      </c>
    </row>
    <row r="21" spans="2:5" x14ac:dyDescent="0.2">
      <c r="B21" s="209" t="s">
        <v>64</v>
      </c>
      <c r="C21" s="206"/>
      <c r="D21" s="206"/>
      <c r="E21" s="207">
        <f t="shared" si="0"/>
        <v>0</v>
      </c>
    </row>
    <row r="22" spans="2:5" x14ac:dyDescent="0.2">
      <c r="B22" s="208" t="s">
        <v>34</v>
      </c>
      <c r="C22" s="207">
        <f>SUM(C10:C21)</f>
        <v>0</v>
      </c>
      <c r="D22" s="207">
        <f>SUM(D10:D21)</f>
        <v>0</v>
      </c>
      <c r="E22" s="207">
        <f>SUM(E10:E21)</f>
        <v>0</v>
      </c>
    </row>
    <row r="49" spans="1:7" x14ac:dyDescent="0.2">
      <c r="A49" s="362" t="s">
        <v>528</v>
      </c>
      <c r="B49" s="363"/>
      <c r="C49" s="363"/>
      <c r="D49" s="363"/>
      <c r="E49" s="363"/>
      <c r="F49" s="363"/>
      <c r="G49" s="364"/>
    </row>
    <row r="50" spans="1:7" x14ac:dyDescent="0.2">
      <c r="A50" s="365"/>
      <c r="B50" s="366"/>
      <c r="C50" s="366"/>
      <c r="D50" s="366"/>
      <c r="E50" s="366"/>
      <c r="F50" s="366"/>
      <c r="G50" s="367"/>
    </row>
    <row r="51" spans="1:7" x14ac:dyDescent="0.2">
      <c r="A51" s="365"/>
      <c r="B51" s="366"/>
      <c r="C51" s="366"/>
      <c r="D51" s="366"/>
      <c r="E51" s="366"/>
      <c r="F51" s="366"/>
      <c r="G51" s="367"/>
    </row>
    <row r="52" spans="1:7" x14ac:dyDescent="0.2">
      <c r="A52" s="368"/>
      <c r="B52" s="369"/>
      <c r="C52" s="369"/>
      <c r="D52" s="369"/>
      <c r="E52" s="369"/>
      <c r="F52" s="369"/>
      <c r="G52" s="370"/>
    </row>
    <row r="53" spans="1:7" x14ac:dyDescent="0.2">
      <c r="A53" s="51"/>
      <c r="B53" s="51"/>
      <c r="C53" s="51"/>
      <c r="D53" s="51"/>
      <c r="E53" s="51"/>
      <c r="F53" s="51"/>
      <c r="G53" s="51"/>
    </row>
    <row r="54" spans="1:7" x14ac:dyDescent="0.2">
      <c r="A54" s="51"/>
      <c r="B54" s="51"/>
      <c r="C54" s="51"/>
      <c r="D54" s="51"/>
      <c r="E54" s="51"/>
      <c r="F54" s="51"/>
      <c r="G54" s="77" t="str">
        <f>"Page "&amp;G55</f>
        <v>Page 12</v>
      </c>
    </row>
    <row r="55" spans="1:7" x14ac:dyDescent="0.2">
      <c r="A55" s="188"/>
      <c r="B55" s="188"/>
      <c r="C55" s="188"/>
      <c r="D55" s="188"/>
      <c r="E55" s="188"/>
      <c r="F55" s="188"/>
      <c r="G55" s="188">
        <f>'AR9'!D93+1</f>
        <v>12</v>
      </c>
    </row>
  </sheetData>
  <mergeCells count="2">
    <mergeCell ref="A7:G7"/>
    <mergeCell ref="A49:G52"/>
  </mergeCells>
  <conditionalFormatting sqref="C10:D21">
    <cfRule type="cellIs" dxfId="61" priority="1" operator="equal">
      <formula>ISBLANK(g)</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AR TOC</vt:lpstr>
      <vt:lpstr>AR1</vt:lpstr>
      <vt:lpstr>AR2</vt:lpstr>
      <vt:lpstr>AR2-2</vt:lpstr>
      <vt:lpstr>AR3</vt:lpstr>
      <vt:lpstr>AR4</vt:lpstr>
      <vt:lpstr>AR5</vt:lpstr>
      <vt:lpstr>AR6</vt:lpstr>
      <vt:lpstr>AR6-2</vt:lpstr>
      <vt:lpstr>AR7</vt:lpstr>
      <vt:lpstr>AR8</vt:lpstr>
      <vt:lpstr>AR9</vt:lpstr>
      <vt:lpstr>AR10</vt:lpstr>
      <vt:lpstr>Drop down lists</vt:lpstr>
      <vt:lpstr>AR_Page1</vt:lpstr>
      <vt:lpstr>'AR10'!AR_Page12</vt:lpstr>
      <vt:lpstr>AR_Page13</vt:lpstr>
      <vt:lpstr>AR_Page16</vt:lpstr>
      <vt:lpstr>AR_Page2</vt:lpstr>
      <vt:lpstr>AR_Page4</vt:lpstr>
      <vt:lpstr>AR_Page7</vt:lpstr>
      <vt:lpstr>AR3_ServcStats</vt:lpstr>
      <vt:lpstr>AR5_Phone</vt:lpstr>
      <vt:lpstr>AR7_Page_7</vt:lpstr>
      <vt:lpstr>AR9_ASSETS</vt:lpstr>
      <vt:lpstr>CustomerClass</vt:lpstr>
      <vt:lpstr>'AR TOC'!Print_Area</vt:lpstr>
      <vt:lpstr>'AR1'!Print_Area</vt:lpstr>
      <vt:lpstr>'AR10'!Print_Area</vt:lpstr>
      <vt:lpstr>'AR2'!Print_Area</vt:lpstr>
      <vt:lpstr>'AR2-2'!Print_Area</vt:lpstr>
      <vt:lpstr>'AR3'!Print_Area</vt:lpstr>
      <vt:lpstr>'AR4'!Print_Area</vt:lpstr>
      <vt:lpstr>'AR5'!Print_Area</vt:lpstr>
      <vt:lpstr>'AR6'!Print_Area</vt:lpstr>
      <vt:lpstr>'AR7'!Print_Area</vt:lpstr>
      <vt:lpstr>'AR8'!Print_Area</vt:lpstr>
      <vt:lpstr>'AR9'!Print_Area</vt:lpstr>
      <vt:lpstr>Supp_Info</vt:lpstr>
      <vt:lpstr>TOC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Briton Baxter</dc:creator>
  <cp:lastModifiedBy>Briton Baxter</cp:lastModifiedBy>
  <cp:lastPrinted>2017-12-12T18:14:39Z</cp:lastPrinted>
  <dcterms:created xsi:type="dcterms:W3CDTF">2016-07-29T22:33:54Z</dcterms:created>
  <dcterms:modified xsi:type="dcterms:W3CDTF">2021-02-09T17:31:37Z</dcterms:modified>
</cp:coreProperties>
</file>